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1"/>
  </bookViews>
  <sheets>
    <sheet name="Module nach Reihung" sheetId="1" r:id="rId1"/>
    <sheet name="Module nach Besitz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1" authorId="0">
      <text>
        <r>
          <rPr>
            <sz val="8"/>
            <color indexed="8"/>
            <rFont val="Tahoma"/>
            <family val="2"/>
          </rPr>
          <t xml:space="preserve">nachgebildeter Oberbau:
- Profilhöhe
- Bauart Gleisbefestigung
- Art der Schwellen
- Hersteller
</t>
        </r>
      </text>
    </comment>
    <comment ref="K1" authorId="0">
      <text>
        <r>
          <rPr>
            <sz val="8"/>
            <color indexed="8"/>
            <rFont val="Tahoma"/>
            <family val="2"/>
          </rPr>
          <t>Angabe rechts bzw. links bei Profil B96 bzw. B02:
von außen betrachtet</t>
        </r>
      </text>
    </comment>
    <comment ref="J1" authorId="0">
      <text>
        <r>
          <rPr>
            <sz val="8"/>
            <color indexed="8"/>
            <rFont val="Tahoma"/>
            <family val="2"/>
          </rPr>
          <t xml:space="preserve">Angabe rechts bzw. links bei Profil B96 bzw. B02:
von außen betrachtet
</t>
        </r>
      </text>
    </comment>
    <comment ref="I1" authorId="0">
      <text>
        <r>
          <rPr>
            <sz val="8"/>
            <color indexed="8"/>
            <rFont val="Tahoma"/>
            <family val="2"/>
          </rPr>
          <t xml:space="preserve">Eintrag Radius
- nur bei Bogenmodulen
</t>
        </r>
      </text>
    </comment>
    <comment ref="H1" authorId="0">
      <text>
        <r>
          <rPr>
            <sz val="8"/>
            <color indexed="8"/>
            <rFont val="Tahoma"/>
            <family val="2"/>
          </rPr>
          <t>Winkel der Modulenden zueinander.
Gemäß FREMO Modulzeichungs-Standard werden Bogenmodule mit dem Bogen nach unten gezeichnet. Daher ist der Winkel in der Regel negativ</t>
        </r>
      </text>
    </comment>
    <comment ref="G1" authorId="0">
      <text>
        <r>
          <rPr>
            <sz val="8"/>
            <color indexed="8"/>
            <rFont val="Tahoma"/>
            <family val="2"/>
          </rPr>
          <t>Länge Vektor
- kürzester Abstand Gleisende zu Gleisende</t>
        </r>
      </text>
    </comment>
    <comment ref="F1" authorId="0">
      <text>
        <r>
          <rPr>
            <sz val="8"/>
            <color indexed="8"/>
            <rFont val="Tahoma"/>
            <family val="2"/>
          </rPr>
          <t>Länge Gleisachse Rest
- Bei Streckenmodulen
   = 0
- Bei Bahnhofsmodulen
   = Länge vom EG bis Modulende entgegengesetzt Einfahrt A</t>
        </r>
      </text>
    </comment>
    <comment ref="E1" authorId="0">
      <text>
        <r>
          <rPr>
            <sz val="8"/>
            <color indexed="8"/>
            <rFont val="Tahoma"/>
            <family val="2"/>
          </rPr>
          <t>Länge Gleisachse
- Bei Streckenmodulen
  = gesamte Länge
- Bei Bahnhofsmodulen
  = Länge vom Modulende bei Einfahrt A bis Mitte EG</t>
        </r>
      </text>
    </comment>
    <comment ref="C1" authorId="0">
      <text>
        <r>
          <rPr>
            <sz val="8"/>
            <color indexed="8"/>
            <rFont val="Tahoma"/>
            <family val="2"/>
          </rPr>
          <t xml:space="preserve">laufende Nummer:
- bezogen auf Kürzel
</t>
        </r>
      </text>
    </comment>
    <comment ref="B1" authorId="0">
      <text>
        <r>
          <rPr>
            <sz val="8"/>
            <color indexed="8"/>
            <rFont val="Tahoma"/>
            <family val="2"/>
          </rPr>
          <t>Kürzel:
- in der Regel jeweils die beiden ersten Buchstaben der Nach- und Vornamen der Besitzer
Bisher werden keine Umlaute verwendet</t>
        </r>
      </text>
    </comment>
  </commentList>
</comments>
</file>

<file path=xl/comments2.xml><?xml version="1.0" encoding="utf-8"?>
<comments xmlns="http://schemas.openxmlformats.org/spreadsheetml/2006/main">
  <authors>
    <author>Christian Sauer</author>
  </authors>
  <commentList>
    <comment ref="J1" authorId="0">
      <text>
        <r>
          <rPr>
            <sz val="8"/>
            <rFont val="Tahoma"/>
            <family val="2"/>
          </rPr>
          <t>Angabe rechts bzw. links bei Profil B96 bzw. B02:
von außen betrachtet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sz val="8"/>
            <rFont val="Tahoma"/>
            <family val="2"/>
          </rPr>
          <t>Angabe rechts bzw. links bei Profil B96 bzw. B02:
von außen betrachtet</t>
        </r>
      </text>
    </comment>
    <comment ref="L1" authorId="0">
      <text>
        <r>
          <rPr>
            <sz val="8"/>
            <rFont val="Tahoma"/>
            <family val="2"/>
          </rPr>
          <t>nachgebildeter Oberbau:
- Profilhöhe
- Bauart Gleisbefestigung
- Art der Schwellen
- Hersteller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sz val="8"/>
            <rFont val="Tahoma"/>
            <family val="2"/>
          </rPr>
          <t>Kürzel:
- in der Regel jeweils die beiden ersten Buchstaben der Nach- und Vornamen der Besitzer</t>
        </r>
        <r>
          <rPr>
            <sz val="8"/>
            <rFont val="Tahoma"/>
            <family val="2"/>
          </rPr>
          <t xml:space="preserve">
Bisher werden keine Umlaute verwendet</t>
        </r>
      </text>
    </comment>
    <comment ref="C1" authorId="0">
      <text>
        <r>
          <rPr>
            <sz val="8"/>
            <rFont val="Tahoma"/>
            <family val="2"/>
          </rPr>
          <t>laufende Nummer:
- bezogen auf Kürzel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>Länge Gleisachse
- Bei Streckenmodulen
  = gesamte Länge
- Bei Bahnhofsmodulen
  = Länge vom Modulende bei Einfahrt A bis Mitte EG</t>
        </r>
      </text>
    </comment>
    <comment ref="F1" authorId="0">
      <text>
        <r>
          <rPr>
            <sz val="8"/>
            <rFont val="Tahoma"/>
            <family val="2"/>
          </rPr>
          <t>Länge Gleisachse Rest
- Bei Streckenmodulen
   = 0
- Bei Bahnhofsmodulen
   = Länge vom EG bis Modulende entgegengesetzt Einfahrt A</t>
        </r>
      </text>
    </comment>
    <comment ref="G1" authorId="0">
      <text>
        <r>
          <rPr>
            <sz val="8"/>
            <rFont val="Tahoma"/>
            <family val="2"/>
          </rPr>
          <t>Länge Vektor
- kürzester Abstand Gleisende zu Gleisende</t>
        </r>
      </text>
    </comment>
    <comment ref="H1" authorId="0">
      <text>
        <r>
          <rPr>
            <sz val="8"/>
            <rFont val="Tahoma"/>
            <family val="2"/>
          </rPr>
          <t>Winkel der Modulenden zueinander.
Gemäß FREMO Modulzeichungs-Standard werden Bogenmodule mit dem Bogen nach unten gezeichnet. Daher ist der Winkel in der Regel negativ</t>
        </r>
      </text>
    </comment>
    <comment ref="I1" authorId="0">
      <text>
        <r>
          <rPr>
            <sz val="8"/>
            <rFont val="Tahoma"/>
            <family val="2"/>
          </rPr>
          <t xml:space="preserve">Eintrag Radius
- nur bei Bogenmodulen
</t>
        </r>
      </text>
    </comment>
  </commentList>
</comments>
</file>

<file path=xl/sharedStrings.xml><?xml version="1.0" encoding="utf-8"?>
<sst xmlns="http://schemas.openxmlformats.org/spreadsheetml/2006/main" count="1641" uniqueCount="226">
  <si>
    <t>Name</t>
  </si>
  <si>
    <t>Kürzel</t>
  </si>
  <si>
    <t>Profil 1</t>
  </si>
  <si>
    <t>Profil 2</t>
  </si>
  <si>
    <t>Gehring Andreas</t>
  </si>
  <si>
    <t>GeAn</t>
  </si>
  <si>
    <t>B02-links</t>
  </si>
  <si>
    <t>KrMa</t>
  </si>
  <si>
    <t>NeJo</t>
  </si>
  <si>
    <t>Neuer Johannes</t>
  </si>
  <si>
    <t>B02-rechts</t>
  </si>
  <si>
    <t>H0pur</t>
  </si>
  <si>
    <t>-</t>
  </si>
  <si>
    <t>Boerde</t>
  </si>
  <si>
    <t>Düpmeier Reinhard</t>
  </si>
  <si>
    <t>DuRe</t>
  </si>
  <si>
    <t>Bördemodul</t>
  </si>
  <si>
    <t>Schwarzwaldmodul</t>
  </si>
  <si>
    <t>Boerde 1</t>
  </si>
  <si>
    <t>Boerde 2</t>
  </si>
  <si>
    <t>KnRa</t>
  </si>
  <si>
    <t>Oberbau</t>
  </si>
  <si>
    <t>Code 75/ /Holz/Peco</t>
  </si>
  <si>
    <t>HaPa</t>
  </si>
  <si>
    <t>Hartman Paul</t>
  </si>
  <si>
    <t>B96-links</t>
  </si>
  <si>
    <t>Code 70/K/Stahl/Schirrmacher</t>
  </si>
  <si>
    <t>ReRa</t>
  </si>
  <si>
    <t>Reichenbach Raphael</t>
  </si>
  <si>
    <t>Sauer Christian</t>
  </si>
  <si>
    <t>SaCh</t>
  </si>
  <si>
    <t>SchD</t>
  </si>
  <si>
    <t>Schönenberger Daniel</t>
  </si>
  <si>
    <t>Schmidt Marius</t>
  </si>
  <si>
    <t>SchM</t>
  </si>
  <si>
    <t>Seeburger Roland</t>
  </si>
  <si>
    <t>SeRo</t>
  </si>
  <si>
    <t>Walter Thomas</t>
  </si>
  <si>
    <t>WaTh</t>
  </si>
  <si>
    <t>Zedelmayer Roland</t>
  </si>
  <si>
    <t>ZeRo</t>
  </si>
  <si>
    <t>Code 70/K/Holz/Kosak</t>
  </si>
  <si>
    <t>Ruhr</t>
  </si>
  <si>
    <t>Ruhrmodul</t>
  </si>
  <si>
    <t>Böhnlein Udo</t>
  </si>
  <si>
    <t>BoUd</t>
  </si>
  <si>
    <t>Knauß-Völkel Ralf</t>
  </si>
  <si>
    <t>Trapeztafel auf Bergseite</t>
  </si>
  <si>
    <t>Trapeztafel auf Talseite</t>
  </si>
  <si>
    <t>Schwarzwaldmodul,
Damm, Bach</t>
  </si>
  <si>
    <t>Schwarzwaldmodul
Feldwegübergang</t>
  </si>
  <si>
    <t>Weibezahn Klaus</t>
  </si>
  <si>
    <t>E96</t>
  </si>
  <si>
    <t>Code 60/bay/Holz/Eigenbau</t>
  </si>
  <si>
    <t>derzeitiger Bauzustand (3 von 5 Modulen)</t>
  </si>
  <si>
    <t>Einfahrtmodul Hölle</t>
  </si>
  <si>
    <t>Eichenstein</t>
  </si>
  <si>
    <t>B96-rechts</t>
  </si>
  <si>
    <t>Text/Anmerkung
zu Thema oder Bauart</t>
  </si>
  <si>
    <t>Bemerkungen, Besonderheiten Einschränkungen</t>
  </si>
  <si>
    <t>Steinwald (Straßenüberf.)</t>
  </si>
  <si>
    <t>Kupfermühle
(Schwarzwaldmodul)</t>
  </si>
  <si>
    <t>ReAn</t>
  </si>
  <si>
    <t>Reinhard Andreas</t>
  </si>
  <si>
    <t>Code 70/K/Stahl/Steinhagen</t>
  </si>
  <si>
    <t>Reinhard Joachim</t>
  </si>
  <si>
    <t>ReJo</t>
  </si>
  <si>
    <t>Bf Hemer (HER) gerade</t>
  </si>
  <si>
    <t>derzeitiger Bauzustand</t>
  </si>
  <si>
    <t>Code 75/ /Holz/Modellwerk/Peco</t>
  </si>
  <si>
    <t>GRSZ</t>
  </si>
  <si>
    <t>lfd.
Nummer</t>
  </si>
  <si>
    <t>Werps Ad</t>
  </si>
  <si>
    <t>WeAd</t>
  </si>
  <si>
    <t>KFWZ</t>
  </si>
  <si>
    <t>Schuur Lievelde</t>
  </si>
  <si>
    <t>Casander Olav</t>
  </si>
  <si>
    <t>CaOl</t>
  </si>
  <si>
    <t>Code 60/NS NP 46/Werps</t>
  </si>
  <si>
    <t>Industriegebiet</t>
  </si>
  <si>
    <t>div.</t>
  </si>
  <si>
    <t>Code 70/K/Stahl/Holz/Beton</t>
  </si>
  <si>
    <t>Code 70/K/Stahl/Holz/Stahl</t>
  </si>
  <si>
    <t>Woning Groenlo</t>
  </si>
  <si>
    <t>Ruegg Heinz</t>
  </si>
  <si>
    <t>RuHe</t>
  </si>
  <si>
    <t>Abzweig Eisenbach
Schwarzwaldmodul
Gerade Strecke</t>
  </si>
  <si>
    <t>Abzweig Eisenbach
Schwarzwaldmodul
Abzweig</t>
  </si>
  <si>
    <t>Gehring Andreas
Reichenbach Raphael
Sauer Christian
Zedelmayer Roland</t>
  </si>
  <si>
    <t>Länge 1
[mm]</t>
  </si>
  <si>
    <t>Länge 2
[mm]</t>
  </si>
  <si>
    <t>Länge 3
[mm]</t>
  </si>
  <si>
    <t>Winkel
[°]</t>
  </si>
  <si>
    <t>Radius
[mm]</t>
  </si>
  <si>
    <t>Maaskant</t>
  </si>
  <si>
    <t>nötigenfalls auch einzeln benutzbar</t>
  </si>
  <si>
    <t>Modulgruppe 4x22,5°/90°-Bogen</t>
  </si>
  <si>
    <t>Code 70/K/gemischt</t>
  </si>
  <si>
    <t>Bf Brandlecht BE (BLT)</t>
  </si>
  <si>
    <t>Hp Seeburg (SEB)
Schwarzwaldmodul</t>
  </si>
  <si>
    <t>Bf Unterwaldmichelbach</t>
  </si>
  <si>
    <t>Sbf Hünenberg (HBG)</t>
  </si>
  <si>
    <t>Hp Kirchlauter (KLT)</t>
  </si>
  <si>
    <t>Bf Wernsdorf (WDF)</t>
  </si>
  <si>
    <t xml:space="preserve">Heuvel Theodoor van den </t>
  </si>
  <si>
    <t>HeTh</t>
  </si>
  <si>
    <t>PfiSch</t>
  </si>
  <si>
    <t>Code 70/Weinert</t>
  </si>
  <si>
    <t xml:space="preserve">Pfiffner André 
Schönenberger Daniel </t>
  </si>
  <si>
    <t>Sindelar Radek</t>
  </si>
  <si>
    <t>SiRa</t>
  </si>
  <si>
    <t>Franken-Pur</t>
  </si>
  <si>
    <t>FraPur</t>
  </si>
  <si>
    <t>Bahnübergang</t>
  </si>
  <si>
    <t>2 Wattenscheider Schächte</t>
  </si>
  <si>
    <t>Woning 55</t>
  </si>
  <si>
    <t>Bf Bad Sulzburg (BSU)</t>
  </si>
  <si>
    <t>Bf Heiligenthal (HGT)</t>
  </si>
  <si>
    <t>lagert in Schutterwald</t>
  </si>
  <si>
    <t>Viadukt</t>
  </si>
  <si>
    <t>Straße</t>
  </si>
  <si>
    <t>0003 b-d</t>
  </si>
  <si>
    <t>0003 a</t>
  </si>
  <si>
    <t>Tschechischer Oberbau</t>
  </si>
  <si>
    <t>Steinhagen Ralph</t>
  </si>
  <si>
    <t>StRa</t>
  </si>
  <si>
    <t>Abzweig Teichholzhagen (THH)
Abzweig rechts</t>
  </si>
  <si>
    <t>Abzweig Teichholzhagen (THH)
Geradeaus</t>
  </si>
  <si>
    <t>CSD-links</t>
  </si>
  <si>
    <t>CSD-rechts</t>
  </si>
  <si>
    <t>MrRo</t>
  </si>
  <si>
    <t>Mrugalla Robert</t>
  </si>
  <si>
    <t>Einfahrsignal-Modul</t>
  </si>
  <si>
    <t>FrauPur</t>
  </si>
  <si>
    <t>Bf Königsberg/Bayern (KGB)</t>
  </si>
  <si>
    <t>Gehring/Reichenbach
/Sauer/Zedelmayer</t>
  </si>
  <si>
    <t>Pfiffner/Schönenberger</t>
  </si>
  <si>
    <t>Textilfabrik Windelsbleiche (WIB)</t>
  </si>
  <si>
    <t>Boerde 3</t>
  </si>
  <si>
    <t>von Paul Hartman HaPa_0008</t>
  </si>
  <si>
    <t>Einfahrsignal Bf. Loenen</t>
  </si>
  <si>
    <t>0021e</t>
  </si>
  <si>
    <t>0021f</t>
  </si>
  <si>
    <t>0001e</t>
  </si>
  <si>
    <t>0001f</t>
  </si>
  <si>
    <t>Vorsignal a Teichholzhagen</t>
  </si>
  <si>
    <t>Vorsignal b Teichholzhagen</t>
  </si>
  <si>
    <t>Einfahrt Winterswijk Strecke alleine</t>
  </si>
  <si>
    <t>0011g</t>
  </si>
  <si>
    <t>Sbf Nürnberg Nordost (NNO)</t>
  </si>
  <si>
    <t>Krause Michael</t>
  </si>
  <si>
    <t>KrMi</t>
  </si>
  <si>
    <t>Bf. Nordhalben (NOH)</t>
  </si>
  <si>
    <t>lagert in Schutterwald, derzeit mit Signal (Einfahrsignal THM)</t>
  </si>
  <si>
    <t>0003 e</t>
  </si>
  <si>
    <t>0003 f</t>
  </si>
  <si>
    <t>Industriegebiet, Ausziehgleis</t>
  </si>
  <si>
    <t>Rillenschienen/Selbstbau</t>
  </si>
  <si>
    <t>Code 70/Schirrmacher-Rillenschienen/Selbstbau</t>
  </si>
  <si>
    <t>H0pur/F02</t>
  </si>
  <si>
    <t>von Marvin Kreier/Raphael Reichenbach</t>
  </si>
  <si>
    <t>Bf. Loenen (LNN)</t>
  </si>
  <si>
    <t>Brandstoffenhandel Kerkhoff (KHF)</t>
  </si>
  <si>
    <t>Module a, b, c</t>
  </si>
  <si>
    <t>Bahnübergang Goor</t>
  </si>
  <si>
    <t>Module a, b</t>
  </si>
  <si>
    <t>Vorsignal c Teichholzhagen</t>
  </si>
  <si>
    <t>0001g</t>
  </si>
  <si>
    <t>Wechsler H0pur - E96</t>
  </si>
  <si>
    <t>Wechsler B02 - E96</t>
  </si>
  <si>
    <t>Modellbahnclub Schweinfurt</t>
  </si>
  <si>
    <t>MbcSW</t>
  </si>
  <si>
    <t>Bf. Rothausen</t>
  </si>
  <si>
    <t>Halte Twekkelo (TWO)</t>
  </si>
  <si>
    <t>0002b</t>
  </si>
  <si>
    <t>Bf. Unterwaldmichelbach Einfahrsignal West</t>
  </si>
  <si>
    <t>WiJa</t>
  </si>
  <si>
    <t xml:space="preserve">Wilbers Jaap </t>
  </si>
  <si>
    <t>Anschluss Nahuis (NHS)</t>
  </si>
  <si>
    <t>Fuchslockbrücke</t>
  </si>
  <si>
    <t>Krauser Markus</t>
  </si>
  <si>
    <t>Bf Frensdorf (FRD)</t>
  </si>
  <si>
    <t>derzeit nur Module a bis d</t>
  </si>
  <si>
    <t>SUMME NS</t>
  </si>
  <si>
    <t>Hünenberg - Nürnberg-Nordost</t>
  </si>
  <si>
    <t>Hünenberg (HBG) - Teichholzhagen (THH)</t>
  </si>
  <si>
    <t>Teichholzhagen (THH) - Wernsdorf (WDF)</t>
  </si>
  <si>
    <t>Wernsdorf (WDF) - Heiligenthal (HGT)</t>
  </si>
  <si>
    <t>Heiligenthal (HGT) - Bad Sulzburg (BSU)</t>
  </si>
  <si>
    <t>Bad-Sulzburg (BSU) - Brandlecht (BLT)</t>
  </si>
  <si>
    <t>Brandlecht (BLT) - Nürnberg-Nordost (NNO)</t>
  </si>
  <si>
    <t>Nürnberg Nordost (NNO) - Frensdorf (FRD) !TESTAST!</t>
  </si>
  <si>
    <t>SUMME DR/CSD/Testast</t>
  </si>
  <si>
    <t>Strecke Hünenberg (HBG) - Hemer (HER) (DB)</t>
  </si>
  <si>
    <t>Windelsbleiche (WIB) - Hemer (HER)</t>
  </si>
  <si>
    <t>Hemer (HER) - Eisenbach (EIB)</t>
  </si>
  <si>
    <t>Seeburg (SEB) - Unterwaldmichelbach (UWB)</t>
  </si>
  <si>
    <t>Eisenbach (EIB) - Seeburg (SEB)</t>
  </si>
  <si>
    <t>Unterwaldmichelbach (UWB) - Königsberg/Bayern (KGB)</t>
  </si>
  <si>
    <t>Königsberg/Bayern (KGB) - Rothausen (RTH)</t>
  </si>
  <si>
    <t>SUMME DB</t>
  </si>
  <si>
    <t>Rothausen (RTH) - Kirchlauter (KLT)</t>
  </si>
  <si>
    <t>Kirchlauter (KLT) - Nordhalben (HOH)</t>
  </si>
  <si>
    <t>Strecke Hemer - Doetinchem (DB)</t>
  </si>
  <si>
    <t>Kerkhoff (KHF) - Loenen (LNN)</t>
  </si>
  <si>
    <t>Eisenbach (EIB) - Kerkhoff (KHF)</t>
  </si>
  <si>
    <t>Loenen (LNN) - Nahuis (NHS)</t>
  </si>
  <si>
    <t>Nahuis (NHS) - Twekkelo (TWO)</t>
  </si>
  <si>
    <t>SUMME</t>
  </si>
  <si>
    <t>Walther Thomas</t>
  </si>
  <si>
    <t>Einfahrsignal Bad Sulzburg</t>
  </si>
  <si>
    <t>Teichholzhagen (THH) - Windelsbleiche (WIB)</t>
  </si>
  <si>
    <t>Strecke Hemer - Nordhalben (DB) (fränkische Nebenbahn)</t>
  </si>
  <si>
    <t>Doetinchem (DOT) Schattenbahnhof</t>
  </si>
  <si>
    <t>Hemer (HER) - Borsigstraße (BOS)</t>
  </si>
  <si>
    <t>Gesamtsumme über so ziemlich alles</t>
  </si>
  <si>
    <t>Einfahrt Winterswijk (mit Signal)</t>
  </si>
  <si>
    <t>Bf Hemer (HER) Abzweig</t>
  </si>
  <si>
    <t>Stand V1.3 - 9.4.2024-cs</t>
  </si>
  <si>
    <t>Hendriks Jean-Paul</t>
  </si>
  <si>
    <t>HeJe</t>
  </si>
  <si>
    <t>Code 60/NS NP 46/Hartman</t>
  </si>
  <si>
    <t>Twekkelo (TWO) - Daarle (DLE)</t>
  </si>
  <si>
    <t>Daarle (DLE) - Doetinchem (DOT)</t>
  </si>
  <si>
    <t>Hp Daarle (DLE)</t>
  </si>
  <si>
    <t>Einfahrmodul Winterswijk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</si>
</sst>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_-;&quot;€&quot;\ #,##0\-"/>
    <numFmt numFmtId="167" formatCode="&quot;€&quot;\ #,##0_-;[Red]&quot;€&quot;\ #,##0\-"/>
    <numFmt numFmtId="168" formatCode="&quot;€&quot;\ #,##0.00_-;&quot;€&quot;\ #,##0.00\-"/>
    <numFmt numFmtId="169" formatCode="&quot;€&quot;\ #,##0.00_-;[Red]&quot;€&quot;\ #,##0.00\-"/>
    <numFmt numFmtId="170" formatCode="_-&quot;€&quot;\ * #,##0_-;_-&quot;€&quot;\ * #,##0\-;_-&quot;€&quot;\ * &quot;-&quot;_-;_-@_-"/>
    <numFmt numFmtId="171" formatCode="_-* #,##0_-;_-* #,##0\-;_-* &quot;-&quot;_-;_-@_-"/>
    <numFmt numFmtId="172" formatCode="_-&quot;€&quot;\ * #,##0.00_-;_-&quot;€&quot;\ * #,##0.00\-;_-&quot;€&quot;\ * &quot;-&quot;??_-;_-@_-"/>
    <numFmt numFmtId="173" formatCode="_-* #,##0.00_-;_-* #,##0.00\-;_-* &quot;-&quot;??_-;_-@_-"/>
    <numFmt numFmtId="174" formatCode="####"/>
    <numFmt numFmtId="175" formatCode="0000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17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175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175" fontId="0" fillId="33" borderId="0" xfId="0" applyNumberFormat="1" applyFill="1" applyBorder="1" applyAlignment="1">
      <alignment vertical="top"/>
    </xf>
    <xf numFmtId="0" fontId="0" fillId="0" borderId="0" xfId="0" applyFill="1" applyBorder="1" applyAlignment="1" quotePrefix="1">
      <alignment vertical="top"/>
    </xf>
    <xf numFmtId="0" fontId="0" fillId="0" borderId="0" xfId="0" applyAlignment="1" quotePrefix="1">
      <alignment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75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75" fontId="0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175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175" fontId="0" fillId="0" borderId="0" xfId="0" applyNumberForma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top"/>
    </xf>
    <xf numFmtId="175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zoomScalePageLayoutView="0" workbookViewId="0" topLeftCell="A1">
      <pane ySplit="1" topLeftCell="A136" activePane="bottomLeft" state="frozen"/>
      <selection pane="topLeft" activeCell="A1" sqref="A1"/>
      <selection pane="bottomLeft" activeCell="E206" sqref="E206"/>
    </sheetView>
  </sheetViews>
  <sheetFormatPr defaultColWidth="11.421875" defaultRowHeight="12.75"/>
  <cols>
    <col min="1" max="1" width="25.28125" style="1" customWidth="1"/>
    <col min="2" max="2" width="9.140625" style="1" customWidth="1"/>
    <col min="3" max="3" width="8.00390625" style="1" customWidth="1"/>
    <col min="4" max="4" width="36.57421875" style="1" customWidth="1"/>
    <col min="5" max="9" width="7.7109375" style="1" customWidth="1"/>
    <col min="10" max="10" width="10.00390625" style="1" customWidth="1"/>
    <col min="11" max="11" width="11.8515625" style="1" customWidth="1"/>
    <col min="12" max="12" width="44.140625" style="1" customWidth="1"/>
    <col min="13" max="13" width="54.7109375" style="1" customWidth="1"/>
    <col min="14" max="16384" width="11.421875" style="1" customWidth="1"/>
  </cols>
  <sheetData>
    <row r="1" spans="1:13" ht="29.25" customHeight="1">
      <c r="A1" s="1" t="s">
        <v>0</v>
      </c>
      <c r="B1" s="1" t="s">
        <v>1</v>
      </c>
      <c r="C1" s="3" t="s">
        <v>71</v>
      </c>
      <c r="D1" s="3" t="s">
        <v>58</v>
      </c>
      <c r="E1" s="23" t="s">
        <v>89</v>
      </c>
      <c r="F1" s="23" t="s">
        <v>90</v>
      </c>
      <c r="G1" s="23" t="s">
        <v>91</v>
      </c>
      <c r="H1" s="23" t="s">
        <v>92</v>
      </c>
      <c r="I1" s="23" t="s">
        <v>93</v>
      </c>
      <c r="J1" s="1" t="s">
        <v>2</v>
      </c>
      <c r="K1" s="1" t="s">
        <v>3</v>
      </c>
      <c r="L1" s="1" t="s">
        <v>21</v>
      </c>
      <c r="M1" s="3" t="s">
        <v>59</v>
      </c>
    </row>
    <row r="2" spans="1:3" ht="12.75">
      <c r="A2" s="21" t="s">
        <v>218</v>
      </c>
      <c r="C2" s="2"/>
    </row>
    <row r="3" spans="1:3" ht="12.75">
      <c r="A3" s="21"/>
      <c r="C3" s="2"/>
    </row>
    <row r="4" ht="12.75">
      <c r="A4" s="35" t="s">
        <v>184</v>
      </c>
    </row>
    <row r="5" ht="12.75"/>
    <row r="6" ht="12.75">
      <c r="A6" s="35" t="s">
        <v>185</v>
      </c>
    </row>
    <row r="7" spans="1:12" ht="12.75">
      <c r="A7" s="1" t="s">
        <v>32</v>
      </c>
      <c r="B7" s="1" t="s">
        <v>31</v>
      </c>
      <c r="C7" s="2">
        <v>3</v>
      </c>
      <c r="D7" s="3" t="s">
        <v>101</v>
      </c>
      <c r="E7" s="1">
        <v>5000</v>
      </c>
      <c r="F7" s="1">
        <v>3000</v>
      </c>
      <c r="G7" s="1">
        <v>8500</v>
      </c>
      <c r="H7" s="1">
        <v>0</v>
      </c>
      <c r="J7" s="1" t="s">
        <v>10</v>
      </c>
      <c r="K7" s="1" t="s">
        <v>12</v>
      </c>
      <c r="L7" s="1" t="s">
        <v>80</v>
      </c>
    </row>
    <row r="8" spans="1:13" ht="12.75">
      <c r="A8" s="1" t="s">
        <v>33</v>
      </c>
      <c r="B8" s="1" t="s">
        <v>34</v>
      </c>
      <c r="C8" s="2">
        <v>1</v>
      </c>
      <c r="D8" s="1" t="s">
        <v>17</v>
      </c>
      <c r="E8" s="1">
        <v>1034.5</v>
      </c>
      <c r="F8" s="1">
        <v>0</v>
      </c>
      <c r="G8" s="1">
        <v>1034.5</v>
      </c>
      <c r="H8" s="1">
        <v>0</v>
      </c>
      <c r="J8" s="1" t="s">
        <v>6</v>
      </c>
      <c r="K8" s="1" t="s">
        <v>10</v>
      </c>
      <c r="L8" s="1" t="s">
        <v>26</v>
      </c>
      <c r="M8" s="21" t="s">
        <v>118</v>
      </c>
    </row>
    <row r="9" spans="1:13" s="5" customFormat="1" ht="12.75">
      <c r="A9" s="5" t="s">
        <v>84</v>
      </c>
      <c r="B9" s="5" t="s">
        <v>85</v>
      </c>
      <c r="C9" s="6">
        <v>1</v>
      </c>
      <c r="D9" s="5" t="s">
        <v>17</v>
      </c>
      <c r="E9" s="1">
        <v>690</v>
      </c>
      <c r="F9" s="1">
        <v>0</v>
      </c>
      <c r="G9" s="1">
        <v>690</v>
      </c>
      <c r="H9" s="1">
        <v>0</v>
      </c>
      <c r="I9" s="1"/>
      <c r="J9" s="1" t="s">
        <v>10</v>
      </c>
      <c r="K9" s="1" t="s">
        <v>11</v>
      </c>
      <c r="L9" s="1" t="s">
        <v>64</v>
      </c>
      <c r="M9" s="21" t="s">
        <v>118</v>
      </c>
    </row>
    <row r="10" spans="1:12" ht="12.75">
      <c r="A10" s="21" t="s">
        <v>124</v>
      </c>
      <c r="B10" s="21" t="s">
        <v>125</v>
      </c>
      <c r="C10" s="2" t="s">
        <v>144</v>
      </c>
      <c r="D10" s="23" t="s">
        <v>145</v>
      </c>
      <c r="E10" s="1">
        <v>172</v>
      </c>
      <c r="F10" s="1">
        <v>0</v>
      </c>
      <c r="G10" s="1">
        <v>172</v>
      </c>
      <c r="H10" s="1">
        <v>0</v>
      </c>
      <c r="J10" s="1" t="s">
        <v>11</v>
      </c>
      <c r="K10" s="1" t="s">
        <v>11</v>
      </c>
      <c r="L10" s="21" t="s">
        <v>64</v>
      </c>
    </row>
    <row r="11" spans="1:12" ht="12.75">
      <c r="A11" s="1" t="s">
        <v>63</v>
      </c>
      <c r="B11" s="1" t="s">
        <v>62</v>
      </c>
      <c r="C11" s="2">
        <v>4</v>
      </c>
      <c r="E11" s="1">
        <v>1035</v>
      </c>
      <c r="F11" s="1">
        <v>0</v>
      </c>
      <c r="G11" s="1">
        <v>1035</v>
      </c>
      <c r="H11" s="1">
        <v>0</v>
      </c>
      <c r="J11" s="1" t="s">
        <v>11</v>
      </c>
      <c r="K11" s="1" t="s">
        <v>11</v>
      </c>
      <c r="L11" s="1" t="s">
        <v>64</v>
      </c>
    </row>
    <row r="12" spans="1:12" ht="26.25">
      <c r="A12" s="21" t="s">
        <v>124</v>
      </c>
      <c r="B12" s="21" t="s">
        <v>125</v>
      </c>
      <c r="C12" s="2">
        <v>1</v>
      </c>
      <c r="D12" s="23" t="s">
        <v>127</v>
      </c>
      <c r="E12" s="1">
        <v>2127.4</v>
      </c>
      <c r="F12" s="1">
        <v>2333.1</v>
      </c>
      <c r="G12" s="1">
        <v>4456.9</v>
      </c>
      <c r="H12" s="1">
        <v>0</v>
      </c>
      <c r="J12" s="1" t="s">
        <v>11</v>
      </c>
      <c r="K12" s="1" t="s">
        <v>11</v>
      </c>
      <c r="L12" s="21" t="s">
        <v>64</v>
      </c>
    </row>
    <row r="13" spans="1:5" ht="12.75">
      <c r="A13" s="21" t="s">
        <v>208</v>
      </c>
      <c r="C13" s="2"/>
      <c r="E13" s="35">
        <f>SUM(E7:E12)</f>
        <v>10058.9</v>
      </c>
    </row>
    <row r="15" ht="12.75">
      <c r="A15" s="35" t="s">
        <v>186</v>
      </c>
    </row>
    <row r="16" spans="1:12" ht="12.75">
      <c r="A16" s="1" t="s">
        <v>46</v>
      </c>
      <c r="B16" s="1" t="s">
        <v>20</v>
      </c>
      <c r="C16" s="2">
        <v>2</v>
      </c>
      <c r="E16" s="1">
        <v>1379.5</v>
      </c>
      <c r="F16" s="1">
        <v>0</v>
      </c>
      <c r="G16" s="1">
        <v>1379.5</v>
      </c>
      <c r="H16" s="1">
        <v>0</v>
      </c>
      <c r="J16" s="1" t="s">
        <v>11</v>
      </c>
      <c r="K16" s="1" t="s">
        <v>11</v>
      </c>
      <c r="L16" s="1" t="s">
        <v>41</v>
      </c>
    </row>
    <row r="17" spans="1:12" ht="12.75">
      <c r="A17" s="21" t="s">
        <v>124</v>
      </c>
      <c r="B17" s="21" t="s">
        <v>125</v>
      </c>
      <c r="C17" s="2" t="s">
        <v>143</v>
      </c>
      <c r="D17" s="23" t="s">
        <v>146</v>
      </c>
      <c r="E17" s="1">
        <v>172</v>
      </c>
      <c r="F17" s="1">
        <v>0</v>
      </c>
      <c r="G17" s="1">
        <v>172</v>
      </c>
      <c r="H17" s="1">
        <v>0</v>
      </c>
      <c r="J17" s="1" t="s">
        <v>11</v>
      </c>
      <c r="K17" s="1" t="s">
        <v>11</v>
      </c>
      <c r="L17" s="21" t="s">
        <v>64</v>
      </c>
    </row>
    <row r="18" spans="1:11" ht="12.75">
      <c r="A18" s="1" t="s">
        <v>16</v>
      </c>
      <c r="B18" s="1" t="s">
        <v>13</v>
      </c>
      <c r="C18" s="2">
        <v>17</v>
      </c>
      <c r="D18" s="1" t="s">
        <v>138</v>
      </c>
      <c r="E18" s="1">
        <v>979.2</v>
      </c>
      <c r="F18" s="1">
        <v>0</v>
      </c>
      <c r="G18" s="1">
        <v>973</v>
      </c>
      <c r="H18" s="1">
        <v>-22.37</v>
      </c>
      <c r="I18" s="1">
        <v>2507</v>
      </c>
      <c r="J18" s="1" t="s">
        <v>11</v>
      </c>
      <c r="K18" s="1" t="s">
        <v>10</v>
      </c>
    </row>
    <row r="19" spans="1:12" ht="12.75">
      <c r="A19" s="1" t="s">
        <v>16</v>
      </c>
      <c r="B19" s="1" t="s">
        <v>13</v>
      </c>
      <c r="C19" s="2">
        <v>14</v>
      </c>
      <c r="D19" s="1" t="s">
        <v>19</v>
      </c>
      <c r="E19" s="1">
        <v>1034.5</v>
      </c>
      <c r="F19" s="1">
        <v>0</v>
      </c>
      <c r="G19" s="1">
        <v>1030.6</v>
      </c>
      <c r="H19" s="1">
        <v>-17.2</v>
      </c>
      <c r="I19" s="1">
        <v>3448.3</v>
      </c>
      <c r="J19" s="1" t="s">
        <v>6</v>
      </c>
      <c r="K19" s="1" t="s">
        <v>10</v>
      </c>
      <c r="L19" s="1" t="s">
        <v>41</v>
      </c>
    </row>
    <row r="20" spans="1:13" s="5" customFormat="1" ht="12.75">
      <c r="A20" s="5" t="s">
        <v>24</v>
      </c>
      <c r="B20" s="5" t="s">
        <v>23</v>
      </c>
      <c r="C20" s="6">
        <v>3</v>
      </c>
      <c r="D20" s="5" t="s">
        <v>48</v>
      </c>
      <c r="E20" s="5">
        <v>145</v>
      </c>
      <c r="F20" s="5">
        <v>0</v>
      </c>
      <c r="G20" s="5">
        <v>145</v>
      </c>
      <c r="H20" s="5">
        <v>0</v>
      </c>
      <c r="J20" s="5" t="s">
        <v>25</v>
      </c>
      <c r="K20" s="5" t="s">
        <v>57</v>
      </c>
      <c r="L20" s="5" t="s">
        <v>41</v>
      </c>
      <c r="M20" s="21" t="s">
        <v>153</v>
      </c>
    </row>
    <row r="21" spans="1:12" ht="12.75">
      <c r="A21" s="1" t="s">
        <v>16</v>
      </c>
      <c r="B21" s="1" t="s">
        <v>13</v>
      </c>
      <c r="C21" s="2">
        <v>15</v>
      </c>
      <c r="D21" s="1" t="s">
        <v>19</v>
      </c>
      <c r="E21" s="1">
        <v>1034.5</v>
      </c>
      <c r="F21" s="1">
        <v>0</v>
      </c>
      <c r="G21" s="1">
        <v>1030.6</v>
      </c>
      <c r="H21" s="1">
        <v>-17.2</v>
      </c>
      <c r="I21" s="1">
        <v>3448.3</v>
      </c>
      <c r="J21" s="1" t="s">
        <v>6</v>
      </c>
      <c r="K21" s="1" t="s">
        <v>10</v>
      </c>
      <c r="L21" s="1" t="s">
        <v>41</v>
      </c>
    </row>
    <row r="22" spans="1:11" ht="12.75">
      <c r="A22" s="1" t="s">
        <v>16</v>
      </c>
      <c r="B22" s="1" t="s">
        <v>13</v>
      </c>
      <c r="C22" s="2">
        <v>18</v>
      </c>
      <c r="D22" s="1" t="s">
        <v>138</v>
      </c>
      <c r="E22" s="1">
        <v>979.2</v>
      </c>
      <c r="F22" s="1">
        <v>0</v>
      </c>
      <c r="G22" s="1">
        <v>973</v>
      </c>
      <c r="H22" s="1">
        <v>-22.37</v>
      </c>
      <c r="I22" s="1">
        <v>2507</v>
      </c>
      <c r="J22" s="1" t="s">
        <v>6</v>
      </c>
      <c r="K22" s="1" t="s">
        <v>11</v>
      </c>
    </row>
    <row r="23" spans="1:13" ht="12.75">
      <c r="A23" s="1" t="s">
        <v>46</v>
      </c>
      <c r="B23" s="1" t="s">
        <v>20</v>
      </c>
      <c r="C23" s="2">
        <v>7</v>
      </c>
      <c r="D23" s="1" t="s">
        <v>103</v>
      </c>
      <c r="E23" s="1">
        <v>1097.7</v>
      </c>
      <c r="F23" s="1">
        <v>3065.1</v>
      </c>
      <c r="G23" s="1">
        <v>4156.8</v>
      </c>
      <c r="H23" s="1">
        <v>12.967</v>
      </c>
      <c r="L23" s="1" t="s">
        <v>41</v>
      </c>
      <c r="M23" s="1" t="s">
        <v>54</v>
      </c>
    </row>
    <row r="24" spans="1:8" ht="12.75">
      <c r="A24" s="1" t="s">
        <v>208</v>
      </c>
      <c r="C24" s="2"/>
      <c r="D24" s="21"/>
      <c r="E24" s="35">
        <f>SUM(E16+E17+E18+E19+E20+E21+E22+F12+F23)</f>
        <v>11122.1</v>
      </c>
      <c r="F24" s="34"/>
      <c r="G24" s="34"/>
      <c r="H24" s="34"/>
    </row>
    <row r="25" spans="3:8" ht="12.75">
      <c r="C25" s="2"/>
      <c r="D25" s="21"/>
      <c r="E25" s="35"/>
      <c r="F25" s="34"/>
      <c r="G25" s="34"/>
      <c r="H25" s="34"/>
    </row>
    <row r="26" ht="12.75">
      <c r="A26" s="35" t="s">
        <v>187</v>
      </c>
    </row>
    <row r="27" spans="1:12" ht="12.75">
      <c r="A27" s="1" t="s">
        <v>46</v>
      </c>
      <c r="B27" s="1" t="s">
        <v>20</v>
      </c>
      <c r="C27" s="2">
        <v>6</v>
      </c>
      <c r="E27" s="1">
        <v>1379.5</v>
      </c>
      <c r="F27" s="1">
        <v>0</v>
      </c>
      <c r="G27" s="1">
        <v>1379.5</v>
      </c>
      <c r="H27" s="1">
        <v>0</v>
      </c>
      <c r="J27" s="1" t="s">
        <v>6</v>
      </c>
      <c r="K27" s="1" t="s">
        <v>11</v>
      </c>
      <c r="L27" s="1" t="s">
        <v>41</v>
      </c>
    </row>
    <row r="28" spans="1:12" ht="12.75">
      <c r="A28" s="1" t="s">
        <v>4</v>
      </c>
      <c r="B28" s="1" t="s">
        <v>5</v>
      </c>
      <c r="C28" s="2">
        <v>2</v>
      </c>
      <c r="D28" s="1" t="s">
        <v>17</v>
      </c>
      <c r="E28" s="1">
        <v>1034.5</v>
      </c>
      <c r="F28" s="1">
        <v>0</v>
      </c>
      <c r="G28" s="1">
        <v>1030.7</v>
      </c>
      <c r="H28" s="1">
        <v>-17.2</v>
      </c>
      <c r="I28" s="1">
        <v>3448</v>
      </c>
      <c r="J28" s="1" t="s">
        <v>6</v>
      </c>
      <c r="K28" s="1" t="s">
        <v>10</v>
      </c>
      <c r="L28" s="1" t="s">
        <v>22</v>
      </c>
    </row>
    <row r="29" spans="1:12" ht="12.75">
      <c r="A29" s="1" t="s">
        <v>16</v>
      </c>
      <c r="B29" s="1" t="s">
        <v>13</v>
      </c>
      <c r="C29" s="2">
        <v>12</v>
      </c>
      <c r="D29" s="1" t="s">
        <v>19</v>
      </c>
      <c r="E29" s="1">
        <v>1035</v>
      </c>
      <c r="F29" s="1">
        <v>0</v>
      </c>
      <c r="G29" s="1">
        <v>1035</v>
      </c>
      <c r="H29" s="1">
        <v>0</v>
      </c>
      <c r="J29" s="1" t="s">
        <v>10</v>
      </c>
      <c r="K29" s="1" t="s">
        <v>10</v>
      </c>
      <c r="L29" s="1" t="s">
        <v>41</v>
      </c>
    </row>
    <row r="30" spans="1:13" s="5" customFormat="1" ht="12.75">
      <c r="A30" s="5" t="s">
        <v>24</v>
      </c>
      <c r="B30" s="5" t="s">
        <v>23</v>
      </c>
      <c r="C30" s="6">
        <v>2</v>
      </c>
      <c r="D30" s="5" t="s">
        <v>47</v>
      </c>
      <c r="E30" s="5">
        <v>145</v>
      </c>
      <c r="F30" s="5">
        <v>0</v>
      </c>
      <c r="G30" s="5">
        <v>145</v>
      </c>
      <c r="H30" s="5">
        <v>0</v>
      </c>
      <c r="J30" s="5" t="s">
        <v>25</v>
      </c>
      <c r="K30" s="5" t="s">
        <v>57</v>
      </c>
      <c r="L30" s="5" t="s">
        <v>41</v>
      </c>
      <c r="M30" s="21" t="s">
        <v>153</v>
      </c>
    </row>
    <row r="31" spans="1:12" ht="12.75">
      <c r="A31" s="1" t="s">
        <v>16</v>
      </c>
      <c r="B31" s="1" t="s">
        <v>13</v>
      </c>
      <c r="C31" s="2">
        <v>11</v>
      </c>
      <c r="D31" s="1" t="s">
        <v>19</v>
      </c>
      <c r="E31" s="1">
        <v>1035</v>
      </c>
      <c r="F31" s="1">
        <v>0</v>
      </c>
      <c r="G31" s="1">
        <v>1035</v>
      </c>
      <c r="H31" s="1">
        <v>0</v>
      </c>
      <c r="J31" s="1" t="s">
        <v>6</v>
      </c>
      <c r="K31" s="1" t="s">
        <v>6</v>
      </c>
      <c r="L31" s="1" t="s">
        <v>41</v>
      </c>
    </row>
    <row r="32" spans="1:12" ht="12.75">
      <c r="A32" s="1" t="s">
        <v>16</v>
      </c>
      <c r="B32" s="1" t="s">
        <v>13</v>
      </c>
      <c r="C32" s="2">
        <v>10</v>
      </c>
      <c r="D32" s="1" t="s">
        <v>19</v>
      </c>
      <c r="E32" s="1">
        <v>1035</v>
      </c>
      <c r="F32" s="1">
        <v>0</v>
      </c>
      <c r="G32" s="1">
        <v>1035</v>
      </c>
      <c r="H32" s="1">
        <v>0</v>
      </c>
      <c r="J32" s="1" t="s">
        <v>6</v>
      </c>
      <c r="K32" s="1" t="s">
        <v>10</v>
      </c>
      <c r="L32" s="1" t="s">
        <v>41</v>
      </c>
    </row>
    <row r="33" spans="1:11" ht="12.75">
      <c r="A33" s="1" t="s">
        <v>16</v>
      </c>
      <c r="B33" s="1" t="s">
        <v>13</v>
      </c>
      <c r="C33" s="2">
        <v>20</v>
      </c>
      <c r="D33" s="1" t="s">
        <v>138</v>
      </c>
      <c r="E33" s="1">
        <v>979.2</v>
      </c>
      <c r="F33" s="1">
        <v>0</v>
      </c>
      <c r="G33" s="1">
        <v>973</v>
      </c>
      <c r="H33" s="1">
        <v>-22.37</v>
      </c>
      <c r="I33" s="1">
        <v>2507</v>
      </c>
      <c r="J33" s="1" t="s">
        <v>10</v>
      </c>
      <c r="K33" s="1" t="s">
        <v>11</v>
      </c>
    </row>
    <row r="34" spans="1:13" ht="12.75">
      <c r="A34" s="1" t="s">
        <v>51</v>
      </c>
      <c r="B34" s="1" t="s">
        <v>74</v>
      </c>
      <c r="C34" s="2">
        <v>1</v>
      </c>
      <c r="D34" s="3" t="s">
        <v>117</v>
      </c>
      <c r="E34" s="1">
        <v>1997</v>
      </c>
      <c r="F34" s="1">
        <v>4473</v>
      </c>
      <c r="G34" s="1">
        <f>E34+F34</f>
        <v>6470</v>
      </c>
      <c r="H34" s="1">
        <v>0</v>
      </c>
      <c r="J34" s="1" t="s">
        <v>6</v>
      </c>
      <c r="K34" s="1" t="s">
        <v>11</v>
      </c>
      <c r="L34" s="1" t="s">
        <v>69</v>
      </c>
      <c r="M34" s="1" t="s">
        <v>68</v>
      </c>
    </row>
    <row r="35" spans="1:8" ht="12.75">
      <c r="A35" s="1" t="s">
        <v>208</v>
      </c>
      <c r="C35" s="24"/>
      <c r="D35" s="23"/>
      <c r="E35" s="35">
        <f>SUM(E23+E27+E28+E29+E31+E30+E32+E33+E34)</f>
        <v>9737.9</v>
      </c>
      <c r="F35" s="34"/>
      <c r="G35" s="34"/>
      <c r="H35" s="34"/>
    </row>
    <row r="36" spans="3:8" ht="12.75">
      <c r="C36" s="2"/>
      <c r="D36" s="21"/>
      <c r="E36" s="34"/>
      <c r="F36" s="34"/>
      <c r="G36" s="34"/>
      <c r="H36" s="34"/>
    </row>
    <row r="37" ht="12.75">
      <c r="A37" s="35" t="s">
        <v>188</v>
      </c>
    </row>
    <row r="38" spans="1:12" ht="12.75">
      <c r="A38" s="1" t="s">
        <v>46</v>
      </c>
      <c r="B38" s="1" t="s">
        <v>20</v>
      </c>
      <c r="C38" s="2">
        <v>3</v>
      </c>
      <c r="E38" s="1">
        <v>1379.5</v>
      </c>
      <c r="F38" s="1">
        <v>0</v>
      </c>
      <c r="G38" s="1">
        <v>1379.5</v>
      </c>
      <c r="H38" s="1">
        <v>0</v>
      </c>
      <c r="J38" s="1" t="s">
        <v>11</v>
      </c>
      <c r="K38" s="1" t="s">
        <v>11</v>
      </c>
      <c r="L38" s="1" t="s">
        <v>41</v>
      </c>
    </row>
    <row r="39" spans="1:13" ht="12.75">
      <c r="A39" s="1" t="s">
        <v>28</v>
      </c>
      <c r="B39" s="1" t="s">
        <v>27</v>
      </c>
      <c r="C39" s="2">
        <v>1</v>
      </c>
      <c r="D39" s="1" t="s">
        <v>17</v>
      </c>
      <c r="E39" s="1">
        <v>689.7</v>
      </c>
      <c r="F39" s="1">
        <v>0</v>
      </c>
      <c r="G39" s="1">
        <v>688.6</v>
      </c>
      <c r="H39" s="1">
        <v>-11.4</v>
      </c>
      <c r="I39" s="1">
        <v>3448</v>
      </c>
      <c r="J39" s="1" t="s">
        <v>11</v>
      </c>
      <c r="K39" s="1" t="s">
        <v>11</v>
      </c>
      <c r="L39" s="1" t="s">
        <v>26</v>
      </c>
      <c r="M39" s="21" t="s">
        <v>118</v>
      </c>
    </row>
    <row r="40" spans="1:12" ht="12.75">
      <c r="A40" s="1" t="s">
        <v>63</v>
      </c>
      <c r="B40" s="1" t="s">
        <v>62</v>
      </c>
      <c r="C40" s="2">
        <v>2</v>
      </c>
      <c r="E40" s="1">
        <v>1035</v>
      </c>
      <c r="F40" s="1">
        <v>0</v>
      </c>
      <c r="G40" s="1">
        <v>1035</v>
      </c>
      <c r="H40" s="1">
        <v>0</v>
      </c>
      <c r="J40" s="1" t="s">
        <v>6</v>
      </c>
      <c r="K40" s="1" t="s">
        <v>11</v>
      </c>
      <c r="L40" s="1" t="s">
        <v>41</v>
      </c>
    </row>
    <row r="41" spans="1:12" ht="12.75">
      <c r="A41" s="1" t="s">
        <v>63</v>
      </c>
      <c r="B41" s="1" t="s">
        <v>62</v>
      </c>
      <c r="C41" s="2">
        <v>1</v>
      </c>
      <c r="E41" s="1">
        <v>1035</v>
      </c>
      <c r="F41" s="1">
        <v>0</v>
      </c>
      <c r="G41" s="1">
        <v>1035</v>
      </c>
      <c r="H41" s="1">
        <v>0</v>
      </c>
      <c r="J41" s="1" t="s">
        <v>10</v>
      </c>
      <c r="K41" s="1" t="s">
        <v>11</v>
      </c>
      <c r="L41" s="1" t="s">
        <v>41</v>
      </c>
    </row>
    <row r="42" spans="1:12" ht="12.75">
      <c r="A42" s="1" t="s">
        <v>209</v>
      </c>
      <c r="B42" s="1" t="s">
        <v>38</v>
      </c>
      <c r="C42" s="2">
        <v>4</v>
      </c>
      <c r="D42" s="21" t="s">
        <v>116</v>
      </c>
      <c r="E42" s="1">
        <v>2733</v>
      </c>
      <c r="F42" s="1">
        <v>661</v>
      </c>
      <c r="G42" s="1">
        <v>3386</v>
      </c>
      <c r="H42" s="1">
        <v>-14</v>
      </c>
      <c r="J42" s="1" t="s">
        <v>52</v>
      </c>
      <c r="L42" s="1" t="s">
        <v>107</v>
      </c>
    </row>
    <row r="43" spans="1:5" s="21" customFormat="1" ht="12.75">
      <c r="A43" s="1" t="s">
        <v>208</v>
      </c>
      <c r="B43" s="1"/>
      <c r="C43" s="24"/>
      <c r="D43" s="23"/>
      <c r="E43" s="35">
        <f>SUM(F34+E38+E39+E40+E41+F42)</f>
        <v>9273.2</v>
      </c>
    </row>
    <row r="45" ht="12.75">
      <c r="A45" s="35" t="s">
        <v>189</v>
      </c>
    </row>
    <row r="46" spans="1:12" ht="12.75">
      <c r="A46" s="1" t="s">
        <v>63</v>
      </c>
      <c r="B46" s="1" t="s">
        <v>62</v>
      </c>
      <c r="C46" s="2">
        <v>3</v>
      </c>
      <c r="E46" s="1">
        <v>1035</v>
      </c>
      <c r="F46" s="1">
        <v>0</v>
      </c>
      <c r="G46" s="1">
        <v>1035</v>
      </c>
      <c r="H46" s="1">
        <v>0</v>
      </c>
      <c r="J46" s="1" t="s">
        <v>11</v>
      </c>
      <c r="K46" s="1" t="s">
        <v>11</v>
      </c>
      <c r="L46" s="1" t="s">
        <v>64</v>
      </c>
    </row>
    <row r="47" spans="1:12" ht="12.75">
      <c r="A47" s="21" t="s">
        <v>209</v>
      </c>
      <c r="B47" s="21" t="s">
        <v>38</v>
      </c>
      <c r="C47" s="2">
        <v>5</v>
      </c>
      <c r="D47" s="23" t="s">
        <v>210</v>
      </c>
      <c r="E47" s="1">
        <v>172</v>
      </c>
      <c r="F47" s="1">
        <v>0</v>
      </c>
      <c r="G47" s="1">
        <v>172</v>
      </c>
      <c r="H47" s="1">
        <v>0</v>
      </c>
      <c r="J47" s="1" t="s">
        <v>11</v>
      </c>
      <c r="K47" s="1" t="s">
        <v>11</v>
      </c>
      <c r="L47" s="21" t="s">
        <v>64</v>
      </c>
    </row>
    <row r="48" spans="1:12" ht="12.75">
      <c r="A48" s="25" t="s">
        <v>109</v>
      </c>
      <c r="B48" s="25" t="s">
        <v>110</v>
      </c>
      <c r="C48" s="2">
        <v>6</v>
      </c>
      <c r="D48" s="27"/>
      <c r="E48" s="1">
        <v>345</v>
      </c>
      <c r="F48" s="1">
        <v>0</v>
      </c>
      <c r="G48" s="1">
        <v>500</v>
      </c>
      <c r="H48" s="1">
        <v>0</v>
      </c>
      <c r="J48" s="1" t="s">
        <v>11</v>
      </c>
      <c r="K48" s="21" t="s">
        <v>129</v>
      </c>
      <c r="L48" s="21" t="s">
        <v>123</v>
      </c>
    </row>
    <row r="49" spans="1:12" ht="12.75">
      <c r="A49" s="1" t="s">
        <v>109</v>
      </c>
      <c r="B49" s="1" t="s">
        <v>110</v>
      </c>
      <c r="C49" s="2">
        <v>1</v>
      </c>
      <c r="D49" s="3"/>
      <c r="E49" s="1">
        <v>910.7</v>
      </c>
      <c r="F49" s="1">
        <v>0</v>
      </c>
      <c r="G49" s="1">
        <v>904.6</v>
      </c>
      <c r="H49" s="1">
        <v>22.5</v>
      </c>
      <c r="I49" s="1">
        <v>2319</v>
      </c>
      <c r="J49" s="21" t="s">
        <v>128</v>
      </c>
      <c r="K49" s="21" t="s">
        <v>129</v>
      </c>
      <c r="L49" s="21" t="s">
        <v>123</v>
      </c>
    </row>
    <row r="50" spans="1:12" ht="12.75">
      <c r="A50" s="25" t="s">
        <v>109</v>
      </c>
      <c r="B50" s="25" t="s">
        <v>110</v>
      </c>
      <c r="C50" s="26">
        <v>3</v>
      </c>
      <c r="D50" s="27"/>
      <c r="E50" s="1">
        <v>910.7</v>
      </c>
      <c r="F50" s="1">
        <v>0</v>
      </c>
      <c r="G50" s="1">
        <v>904.6</v>
      </c>
      <c r="H50" s="1">
        <v>22.5</v>
      </c>
      <c r="I50" s="1">
        <v>2319</v>
      </c>
      <c r="J50" s="21" t="s">
        <v>128</v>
      </c>
      <c r="K50" s="21" t="s">
        <v>129</v>
      </c>
      <c r="L50" s="21" t="s">
        <v>123</v>
      </c>
    </row>
    <row r="51" spans="1:12" ht="12.75">
      <c r="A51" s="25" t="s">
        <v>109</v>
      </c>
      <c r="B51" s="25" t="s">
        <v>110</v>
      </c>
      <c r="C51" s="26">
        <v>4</v>
      </c>
      <c r="D51" s="27"/>
      <c r="E51" s="1">
        <v>910.7</v>
      </c>
      <c r="F51" s="1">
        <v>0</v>
      </c>
      <c r="G51" s="1">
        <v>904.6</v>
      </c>
      <c r="H51" s="1">
        <v>22.5</v>
      </c>
      <c r="I51" s="1">
        <v>2319</v>
      </c>
      <c r="J51" s="21" t="s">
        <v>128</v>
      </c>
      <c r="K51" s="21" t="s">
        <v>128</v>
      </c>
      <c r="L51" s="21" t="s">
        <v>123</v>
      </c>
    </row>
    <row r="52" spans="1:12" ht="12.75">
      <c r="A52" s="1" t="s">
        <v>109</v>
      </c>
      <c r="B52" s="1" t="s">
        <v>110</v>
      </c>
      <c r="C52" s="2">
        <v>2</v>
      </c>
      <c r="D52" s="3"/>
      <c r="E52" s="1">
        <v>910.7</v>
      </c>
      <c r="F52" s="1">
        <v>0</v>
      </c>
      <c r="G52" s="1">
        <v>904.6</v>
      </c>
      <c r="H52" s="1">
        <v>22.5</v>
      </c>
      <c r="I52" s="1">
        <v>2319</v>
      </c>
      <c r="J52" s="21" t="s">
        <v>129</v>
      </c>
      <c r="K52" s="21" t="s">
        <v>128</v>
      </c>
      <c r="L52" s="21" t="s">
        <v>123</v>
      </c>
    </row>
    <row r="53" spans="1:12" ht="12.75">
      <c r="A53" s="25" t="s">
        <v>109</v>
      </c>
      <c r="B53" s="25" t="s">
        <v>110</v>
      </c>
      <c r="C53" s="2">
        <v>5</v>
      </c>
      <c r="D53" s="27"/>
      <c r="E53" s="1">
        <v>345</v>
      </c>
      <c r="F53" s="1">
        <v>0</v>
      </c>
      <c r="G53" s="1">
        <v>500</v>
      </c>
      <c r="H53" s="1">
        <v>0</v>
      </c>
      <c r="J53" s="1" t="s">
        <v>6</v>
      </c>
      <c r="K53" s="21" t="s">
        <v>129</v>
      </c>
      <c r="L53" s="21" t="s">
        <v>123</v>
      </c>
    </row>
    <row r="54" spans="1:12" ht="12.75">
      <c r="A54" s="1" t="s">
        <v>39</v>
      </c>
      <c r="B54" s="1" t="s">
        <v>40</v>
      </c>
      <c r="C54" s="2">
        <v>2</v>
      </c>
      <c r="D54" s="1" t="s">
        <v>17</v>
      </c>
      <c r="E54" s="1">
        <v>1034.7</v>
      </c>
      <c r="F54" s="1">
        <v>0</v>
      </c>
      <c r="G54" s="1">
        <v>1032.5</v>
      </c>
      <c r="H54" s="1">
        <v>-12.9</v>
      </c>
      <c r="I54" s="1">
        <v>4598</v>
      </c>
      <c r="J54" s="1" t="s">
        <v>11</v>
      </c>
      <c r="K54" s="1" t="s">
        <v>10</v>
      </c>
      <c r="L54" s="1" t="s">
        <v>26</v>
      </c>
    </row>
    <row r="55" spans="1:12" ht="12.75">
      <c r="A55" s="1" t="s">
        <v>63</v>
      </c>
      <c r="B55" s="1" t="s">
        <v>62</v>
      </c>
      <c r="C55" s="2">
        <v>5</v>
      </c>
      <c r="D55" s="1" t="s">
        <v>98</v>
      </c>
      <c r="E55" s="1">
        <v>250</v>
      </c>
      <c r="F55" s="1">
        <v>1820</v>
      </c>
      <c r="G55" s="1">
        <v>2070</v>
      </c>
      <c r="H55" s="1">
        <v>0</v>
      </c>
      <c r="J55" s="1" t="s">
        <v>11</v>
      </c>
      <c r="K55" s="1" t="s">
        <v>11</v>
      </c>
      <c r="L55" s="1" t="s">
        <v>97</v>
      </c>
    </row>
    <row r="56" spans="1:5" ht="12.75">
      <c r="A56" s="1" t="s">
        <v>208</v>
      </c>
      <c r="C56" s="2"/>
      <c r="E56" s="35">
        <f>SUM(E42+E46+E47+E48+E49+E50+E51+E52+E53+E54+F55)</f>
        <v>11127.5</v>
      </c>
    </row>
    <row r="58" ht="12.75">
      <c r="A58" s="35" t="s">
        <v>190</v>
      </c>
    </row>
    <row r="59" spans="1:13" ht="12.75">
      <c r="A59" s="1" t="s">
        <v>9</v>
      </c>
      <c r="B59" s="1" t="s">
        <v>8</v>
      </c>
      <c r="C59" s="2">
        <v>2</v>
      </c>
      <c r="D59" s="1" t="s">
        <v>17</v>
      </c>
      <c r="E59" s="1">
        <v>1034.5</v>
      </c>
      <c r="F59" s="1">
        <v>0</v>
      </c>
      <c r="G59" s="1">
        <v>1034.5</v>
      </c>
      <c r="H59" s="1">
        <v>0</v>
      </c>
      <c r="J59" s="1" t="s">
        <v>6</v>
      </c>
      <c r="K59" s="1" t="s">
        <v>10</v>
      </c>
      <c r="L59" s="1" t="s">
        <v>26</v>
      </c>
      <c r="M59" s="21" t="s">
        <v>118</v>
      </c>
    </row>
    <row r="60" spans="1:13" ht="12.75">
      <c r="A60" s="1" t="s">
        <v>9</v>
      </c>
      <c r="B60" s="1" t="s">
        <v>8</v>
      </c>
      <c r="C60" s="2">
        <v>1</v>
      </c>
      <c r="D60" s="1" t="s">
        <v>17</v>
      </c>
      <c r="E60" s="1">
        <v>1034.5</v>
      </c>
      <c r="F60" s="1">
        <v>0</v>
      </c>
      <c r="G60" s="1">
        <v>1034.5</v>
      </c>
      <c r="H60" s="1">
        <v>0</v>
      </c>
      <c r="J60" s="1" t="s">
        <v>6</v>
      </c>
      <c r="K60" s="1" t="s">
        <v>10</v>
      </c>
      <c r="L60" s="1" t="s">
        <v>26</v>
      </c>
      <c r="M60" s="21" t="s">
        <v>118</v>
      </c>
    </row>
    <row r="61" spans="1:12" ht="12.75">
      <c r="A61" s="18" t="s">
        <v>111</v>
      </c>
      <c r="B61" s="18" t="s">
        <v>112</v>
      </c>
      <c r="C61" s="16">
        <v>2</v>
      </c>
      <c r="D61" s="1" t="s">
        <v>149</v>
      </c>
      <c r="E61" s="15">
        <v>1557.5</v>
      </c>
      <c r="F61" s="15">
        <v>1557.5</v>
      </c>
      <c r="G61" s="18">
        <v>3115</v>
      </c>
      <c r="H61" s="18">
        <v>0</v>
      </c>
      <c r="I61" s="15"/>
      <c r="J61" s="1" t="s">
        <v>11</v>
      </c>
      <c r="K61" s="1" t="s">
        <v>11</v>
      </c>
      <c r="L61" s="18"/>
    </row>
    <row r="62" spans="1:5" ht="12.75">
      <c r="A62" s="1" t="s">
        <v>208</v>
      </c>
      <c r="C62" s="2"/>
      <c r="E62" s="35">
        <f>SUM(E55+E59+E60+E61)</f>
        <v>3876.5</v>
      </c>
    </row>
    <row r="64" ht="12.75">
      <c r="A64" s="35" t="s">
        <v>191</v>
      </c>
    </row>
    <row r="65" spans="1:13" ht="12.75">
      <c r="A65" s="18" t="s">
        <v>111</v>
      </c>
      <c r="B65" s="18" t="s">
        <v>112</v>
      </c>
      <c r="C65" s="2">
        <v>4</v>
      </c>
      <c r="D65" s="33" t="s">
        <v>179</v>
      </c>
      <c r="E65" s="20">
        <v>1600</v>
      </c>
      <c r="F65" s="20">
        <v>0</v>
      </c>
      <c r="G65" s="20">
        <v>1600</v>
      </c>
      <c r="H65" s="20">
        <v>0</v>
      </c>
      <c r="I65" s="20"/>
      <c r="J65" s="20" t="s">
        <v>11</v>
      </c>
      <c r="K65" s="20" t="s">
        <v>11</v>
      </c>
      <c r="L65" s="20"/>
      <c r="M65" s="22"/>
    </row>
    <row r="66" spans="1:11" ht="12.75">
      <c r="A66" s="25" t="s">
        <v>131</v>
      </c>
      <c r="B66" s="25" t="s">
        <v>130</v>
      </c>
      <c r="C66" s="26">
        <v>2</v>
      </c>
      <c r="D66" s="25" t="s">
        <v>168</v>
      </c>
      <c r="E66" s="25">
        <v>345</v>
      </c>
      <c r="F66" s="25">
        <v>0</v>
      </c>
      <c r="G66" s="25">
        <v>345</v>
      </c>
      <c r="H66" s="25">
        <v>0</v>
      </c>
      <c r="I66" s="25"/>
      <c r="J66" s="1" t="s">
        <v>11</v>
      </c>
      <c r="K66" s="5" t="s">
        <v>52</v>
      </c>
    </row>
    <row r="67" spans="1:13" ht="12.75">
      <c r="A67" s="1" t="s">
        <v>180</v>
      </c>
      <c r="B67" s="1" t="s">
        <v>7</v>
      </c>
      <c r="C67" s="2">
        <v>1</v>
      </c>
      <c r="D67" s="1" t="s">
        <v>181</v>
      </c>
      <c r="E67" s="1">
        <v>2645</v>
      </c>
      <c r="F67" s="1">
        <v>1875</v>
      </c>
      <c r="G67" s="1">
        <v>4518</v>
      </c>
      <c r="H67" s="1">
        <v>9.48</v>
      </c>
      <c r="J67" s="5" t="s">
        <v>52</v>
      </c>
      <c r="M67" s="1" t="s">
        <v>182</v>
      </c>
    </row>
    <row r="68" spans="1:5" s="21" customFormat="1" ht="12.75">
      <c r="A68" s="1" t="s">
        <v>208</v>
      </c>
      <c r="B68" s="1"/>
      <c r="C68" s="24"/>
      <c r="D68" s="23"/>
      <c r="E68" s="35">
        <f>SUM(F61+E65+E66+F67)</f>
        <v>5377.5</v>
      </c>
    </row>
    <row r="69" spans="1:5" s="21" customFormat="1" ht="12.75">
      <c r="A69" s="1"/>
      <c r="B69" s="1"/>
      <c r="C69" s="24"/>
      <c r="D69" s="23"/>
      <c r="E69" s="35"/>
    </row>
    <row r="70" spans="1:5" ht="12.75">
      <c r="A70" s="35" t="s">
        <v>192</v>
      </c>
      <c r="E70" s="35">
        <f>SUM(E13+E24+E35+E43+E56+E62+E68)</f>
        <v>60573.600000000006</v>
      </c>
    </row>
    <row r="72" ht="12.75">
      <c r="A72" s="35" t="s">
        <v>193</v>
      </c>
    </row>
    <row r="73" ht="12.75">
      <c r="A73" s="35" t="s">
        <v>185</v>
      </c>
    </row>
    <row r="74" spans="1:12" ht="12.75">
      <c r="A74" s="1" t="s">
        <v>32</v>
      </c>
      <c r="B74" s="1" t="s">
        <v>31</v>
      </c>
      <c r="C74" s="2">
        <v>3</v>
      </c>
      <c r="D74" s="3" t="s">
        <v>101</v>
      </c>
      <c r="E74" s="1">
        <v>5000</v>
      </c>
      <c r="F74" s="1">
        <v>3000</v>
      </c>
      <c r="G74" s="1">
        <v>8500</v>
      </c>
      <c r="H74" s="1">
        <v>0</v>
      </c>
      <c r="J74" s="1" t="s">
        <v>10</v>
      </c>
      <c r="K74" s="1" t="s">
        <v>12</v>
      </c>
      <c r="L74" s="1" t="s">
        <v>80</v>
      </c>
    </row>
    <row r="75" spans="1:13" ht="12.75">
      <c r="A75" s="1" t="s">
        <v>33</v>
      </c>
      <c r="B75" s="1" t="s">
        <v>34</v>
      </c>
      <c r="C75" s="2">
        <v>1</v>
      </c>
      <c r="D75" s="1" t="s">
        <v>17</v>
      </c>
      <c r="E75" s="1">
        <v>1034.5</v>
      </c>
      <c r="F75" s="1">
        <v>0</v>
      </c>
      <c r="G75" s="1">
        <v>1034.5</v>
      </c>
      <c r="H75" s="1">
        <v>0</v>
      </c>
      <c r="J75" s="1" t="s">
        <v>6</v>
      </c>
      <c r="K75" s="1" t="s">
        <v>10</v>
      </c>
      <c r="L75" s="1" t="s">
        <v>26</v>
      </c>
      <c r="M75" s="21" t="s">
        <v>118</v>
      </c>
    </row>
    <row r="76" spans="1:13" s="5" customFormat="1" ht="12.75">
      <c r="A76" s="5" t="s">
        <v>84</v>
      </c>
      <c r="B76" s="5" t="s">
        <v>85</v>
      </c>
      <c r="C76" s="6">
        <v>1</v>
      </c>
      <c r="D76" s="5" t="s">
        <v>17</v>
      </c>
      <c r="E76" s="1">
        <v>690</v>
      </c>
      <c r="F76" s="1">
        <v>0</v>
      </c>
      <c r="G76" s="1">
        <v>690</v>
      </c>
      <c r="H76" s="1">
        <v>0</v>
      </c>
      <c r="I76" s="1"/>
      <c r="J76" s="1" t="s">
        <v>10</v>
      </c>
      <c r="K76" s="1" t="s">
        <v>11</v>
      </c>
      <c r="L76" s="1" t="s">
        <v>64</v>
      </c>
      <c r="M76" s="21" t="s">
        <v>118</v>
      </c>
    </row>
    <row r="77" spans="1:12" ht="12.75">
      <c r="A77" s="21" t="s">
        <v>124</v>
      </c>
      <c r="B77" s="21" t="s">
        <v>125</v>
      </c>
      <c r="C77" s="2" t="s">
        <v>144</v>
      </c>
      <c r="D77" s="23" t="s">
        <v>145</v>
      </c>
      <c r="E77" s="1">
        <v>172</v>
      </c>
      <c r="F77" s="1">
        <v>0</v>
      </c>
      <c r="G77" s="1">
        <v>172</v>
      </c>
      <c r="H77" s="1">
        <v>0</v>
      </c>
      <c r="J77" s="1" t="s">
        <v>11</v>
      </c>
      <c r="K77" s="1" t="s">
        <v>11</v>
      </c>
      <c r="L77" s="21" t="s">
        <v>64</v>
      </c>
    </row>
    <row r="78" spans="1:12" ht="12.75">
      <c r="A78" s="1" t="s">
        <v>63</v>
      </c>
      <c r="B78" s="1" t="s">
        <v>62</v>
      </c>
      <c r="C78" s="2">
        <v>4</v>
      </c>
      <c r="E78" s="1">
        <v>1035</v>
      </c>
      <c r="F78" s="1">
        <v>0</v>
      </c>
      <c r="G78" s="1">
        <v>1035</v>
      </c>
      <c r="H78" s="1">
        <v>0</v>
      </c>
      <c r="J78" s="1" t="s">
        <v>11</v>
      </c>
      <c r="K78" s="1" t="s">
        <v>11</v>
      </c>
      <c r="L78" s="1" t="s">
        <v>64</v>
      </c>
    </row>
    <row r="79" spans="1:12" ht="26.25">
      <c r="A79" s="21" t="s">
        <v>124</v>
      </c>
      <c r="B79" s="21" t="s">
        <v>125</v>
      </c>
      <c r="C79" s="2">
        <v>1</v>
      </c>
      <c r="D79" s="23" t="s">
        <v>126</v>
      </c>
      <c r="E79" s="1">
        <v>2127.4</v>
      </c>
      <c r="F79" s="1">
        <v>2702.3</v>
      </c>
      <c r="G79" s="1">
        <v>4625.3</v>
      </c>
      <c r="H79" s="1">
        <v>51.77</v>
      </c>
      <c r="I79" s="1">
        <v>2194</v>
      </c>
      <c r="J79" s="1" t="s">
        <v>11</v>
      </c>
      <c r="K79" s="1" t="s">
        <v>11</v>
      </c>
      <c r="L79" s="21" t="s">
        <v>64</v>
      </c>
    </row>
    <row r="80" spans="1:7" ht="12.75">
      <c r="A80" s="1" t="s">
        <v>208</v>
      </c>
      <c r="C80" s="36"/>
      <c r="D80" s="21"/>
      <c r="E80" s="37">
        <f>SUM(E74+E75+E76+E77+E78+E79)</f>
        <v>10058.9</v>
      </c>
      <c r="F80" s="25"/>
      <c r="G80" s="25"/>
    </row>
    <row r="81" spans="3:7" ht="12.75">
      <c r="C81" s="36"/>
      <c r="D81" s="21"/>
      <c r="E81" s="37"/>
      <c r="F81" s="25"/>
      <c r="G81" s="25"/>
    </row>
    <row r="82" spans="1:7" ht="12.75">
      <c r="A82" s="35" t="s">
        <v>211</v>
      </c>
      <c r="C82" s="36"/>
      <c r="D82" s="21"/>
      <c r="F82" s="25"/>
      <c r="G82" s="25"/>
    </row>
    <row r="83" spans="1:12" ht="12.75">
      <c r="A83" s="21" t="s">
        <v>124</v>
      </c>
      <c r="B83" s="21" t="s">
        <v>125</v>
      </c>
      <c r="C83" s="2">
        <v>2</v>
      </c>
      <c r="D83" s="23" t="s">
        <v>113</v>
      </c>
      <c r="E83" s="1">
        <v>344</v>
      </c>
      <c r="F83" s="1">
        <v>0</v>
      </c>
      <c r="G83" s="1">
        <v>344</v>
      </c>
      <c r="H83" s="1">
        <v>0</v>
      </c>
      <c r="J83" s="1" t="s">
        <v>11</v>
      </c>
      <c r="K83" s="1" t="s">
        <v>11</v>
      </c>
      <c r="L83" s="21" t="s">
        <v>64</v>
      </c>
    </row>
    <row r="84" spans="1:12" ht="12.75">
      <c r="A84" s="1" t="s">
        <v>46</v>
      </c>
      <c r="B84" s="1" t="s">
        <v>20</v>
      </c>
      <c r="C84" s="2">
        <v>1</v>
      </c>
      <c r="E84" s="1">
        <v>1379.5</v>
      </c>
      <c r="F84" s="1">
        <v>0</v>
      </c>
      <c r="G84" s="1">
        <v>1379.5</v>
      </c>
      <c r="H84" s="1">
        <v>0</v>
      </c>
      <c r="J84" s="1" t="s">
        <v>11</v>
      </c>
      <c r="K84" s="1" t="s">
        <v>11</v>
      </c>
      <c r="L84" s="1" t="s">
        <v>41</v>
      </c>
    </row>
    <row r="85" spans="1:12" ht="12.75">
      <c r="A85" s="21" t="s">
        <v>124</v>
      </c>
      <c r="B85" s="21" t="s">
        <v>125</v>
      </c>
      <c r="C85" s="2" t="s">
        <v>167</v>
      </c>
      <c r="D85" s="23" t="s">
        <v>166</v>
      </c>
      <c r="E85" s="1">
        <v>172</v>
      </c>
      <c r="F85" s="1">
        <v>0</v>
      </c>
      <c r="G85" s="1">
        <v>172</v>
      </c>
      <c r="H85" s="1">
        <v>0</v>
      </c>
      <c r="J85" s="1" t="s">
        <v>11</v>
      </c>
      <c r="K85" s="1" t="s">
        <v>11</v>
      </c>
      <c r="L85" s="21" t="s">
        <v>64</v>
      </c>
    </row>
    <row r="86" spans="1:13" ht="26.25">
      <c r="A86" s="3" t="s">
        <v>108</v>
      </c>
      <c r="B86" s="1" t="s">
        <v>106</v>
      </c>
      <c r="C86" s="2">
        <v>4</v>
      </c>
      <c r="E86" s="1">
        <v>345</v>
      </c>
      <c r="F86" s="1">
        <v>0</v>
      </c>
      <c r="G86" s="1">
        <v>345</v>
      </c>
      <c r="H86" s="1">
        <v>0</v>
      </c>
      <c r="J86" s="1" t="s">
        <v>10</v>
      </c>
      <c r="K86" s="1" t="s">
        <v>11</v>
      </c>
      <c r="L86" s="1" t="s">
        <v>64</v>
      </c>
      <c r="M86" s="21" t="s">
        <v>118</v>
      </c>
    </row>
    <row r="87" spans="1:11" ht="12.75">
      <c r="A87" s="1" t="s">
        <v>43</v>
      </c>
      <c r="B87" s="1" t="s">
        <v>42</v>
      </c>
      <c r="C87" s="2">
        <v>2</v>
      </c>
      <c r="D87" s="23" t="s">
        <v>119</v>
      </c>
      <c r="E87" s="1">
        <v>3860.4</v>
      </c>
      <c r="F87" s="1">
        <v>0</v>
      </c>
      <c r="G87" s="1">
        <v>3686.41</v>
      </c>
      <c r="H87" s="1">
        <v>60</v>
      </c>
      <c r="I87" s="1">
        <v>3686</v>
      </c>
      <c r="J87" s="1" t="s">
        <v>6</v>
      </c>
      <c r="K87" s="1" t="s">
        <v>10</v>
      </c>
    </row>
    <row r="88" spans="1:12" ht="12.75">
      <c r="A88" s="15" t="s">
        <v>14</v>
      </c>
      <c r="B88" s="15" t="s">
        <v>15</v>
      </c>
      <c r="C88" s="16">
        <v>2</v>
      </c>
      <c r="D88" s="1" t="s">
        <v>137</v>
      </c>
      <c r="E88" s="12">
        <v>274.3</v>
      </c>
      <c r="F88" s="15">
        <v>2924.3</v>
      </c>
      <c r="G88" s="15">
        <v>3163.6</v>
      </c>
      <c r="H88" s="15">
        <v>-11</v>
      </c>
      <c r="I88" s="15"/>
      <c r="J88" s="15" t="s">
        <v>6</v>
      </c>
      <c r="K88" s="15" t="s">
        <v>10</v>
      </c>
      <c r="L88" s="15"/>
    </row>
    <row r="89" spans="1:7" ht="12.75">
      <c r="A89" s="1" t="s">
        <v>208</v>
      </c>
      <c r="E89" s="35">
        <f>SUM(F79+E83+E84+E85+E86+E87+E88)</f>
        <v>9077.5</v>
      </c>
      <c r="F89" s="25"/>
      <c r="G89" s="25"/>
    </row>
    <row r="90" spans="5:7" ht="12.75">
      <c r="E90" s="35"/>
      <c r="F90" s="25"/>
      <c r="G90" s="25"/>
    </row>
    <row r="91" spans="1:7" ht="12.75">
      <c r="A91" s="35" t="s">
        <v>194</v>
      </c>
      <c r="F91" s="25"/>
      <c r="G91" s="25"/>
    </row>
    <row r="92" spans="1:12" ht="12.75">
      <c r="A92" s="1" t="s">
        <v>16</v>
      </c>
      <c r="B92" s="1" t="s">
        <v>13</v>
      </c>
      <c r="C92" s="2">
        <v>6</v>
      </c>
      <c r="D92" s="1" t="s">
        <v>18</v>
      </c>
      <c r="E92" s="1">
        <v>908.2</v>
      </c>
      <c r="F92" s="1">
        <v>0</v>
      </c>
      <c r="G92" s="1">
        <v>902.4</v>
      </c>
      <c r="H92" s="1">
        <v>-22.5</v>
      </c>
      <c r="I92" s="1">
        <v>2320</v>
      </c>
      <c r="J92" s="1" t="s">
        <v>10</v>
      </c>
      <c r="K92" s="1" t="s">
        <v>6</v>
      </c>
      <c r="L92" s="1" t="s">
        <v>41</v>
      </c>
    </row>
    <row r="93" spans="1:13" s="5" customFormat="1" ht="12.75">
      <c r="A93" s="5" t="s">
        <v>65</v>
      </c>
      <c r="B93" s="5" t="s">
        <v>66</v>
      </c>
      <c r="C93" s="6">
        <v>3</v>
      </c>
      <c r="D93" s="5" t="s">
        <v>132</v>
      </c>
      <c r="E93" s="1">
        <v>1034.5</v>
      </c>
      <c r="F93" s="1">
        <v>0</v>
      </c>
      <c r="G93" s="1">
        <v>1034.5</v>
      </c>
      <c r="H93" s="1">
        <v>0</v>
      </c>
      <c r="I93" s="1"/>
      <c r="J93" s="1" t="s">
        <v>6</v>
      </c>
      <c r="K93" s="1" t="s">
        <v>10</v>
      </c>
      <c r="L93" s="1" t="s">
        <v>64</v>
      </c>
      <c r="M93" s="1" t="s">
        <v>114</v>
      </c>
    </row>
    <row r="94" spans="1:12" s="5" customFormat="1" ht="12.75">
      <c r="A94" s="5" t="s">
        <v>65</v>
      </c>
      <c r="B94" s="5" t="s">
        <v>66</v>
      </c>
      <c r="C94" s="6">
        <v>1</v>
      </c>
      <c r="D94" s="5" t="s">
        <v>67</v>
      </c>
      <c r="E94" s="5">
        <v>2060</v>
      </c>
      <c r="F94" s="5">
        <v>5998</v>
      </c>
      <c r="G94" s="5">
        <v>7689</v>
      </c>
      <c r="H94" s="5">
        <v>-22.7</v>
      </c>
      <c r="J94" s="1" t="s">
        <v>6</v>
      </c>
      <c r="K94" s="1" t="s">
        <v>11</v>
      </c>
      <c r="L94" s="1" t="s">
        <v>41</v>
      </c>
    </row>
    <row r="95" spans="1:7" ht="12.75">
      <c r="A95" s="1" t="s">
        <v>208</v>
      </c>
      <c r="E95" s="35">
        <f>SUM(F88+E92+E93+E94)</f>
        <v>6927</v>
      </c>
      <c r="F95" s="25"/>
      <c r="G95" s="25"/>
    </row>
    <row r="96" spans="5:7" ht="12.75">
      <c r="E96" s="35"/>
      <c r="F96" s="25"/>
      <c r="G96" s="25"/>
    </row>
    <row r="97" spans="1:7" ht="12.75">
      <c r="A97" s="35" t="s">
        <v>212</v>
      </c>
      <c r="E97" s="35"/>
      <c r="F97" s="25"/>
      <c r="G97" s="25"/>
    </row>
    <row r="98" ht="12.75">
      <c r="A98" s="35" t="s">
        <v>195</v>
      </c>
    </row>
    <row r="99" spans="1:12" ht="12.75">
      <c r="A99" s="1" t="s">
        <v>46</v>
      </c>
      <c r="B99" s="1" t="s">
        <v>20</v>
      </c>
      <c r="C99" s="2">
        <v>5</v>
      </c>
      <c r="E99" s="1">
        <v>1379.5</v>
      </c>
      <c r="F99" s="1">
        <v>0</v>
      </c>
      <c r="G99" s="1">
        <v>1379.5</v>
      </c>
      <c r="H99" s="1">
        <v>0</v>
      </c>
      <c r="J99" s="1" t="s">
        <v>10</v>
      </c>
      <c r="K99" s="1" t="s">
        <v>11</v>
      </c>
      <c r="L99" s="1" t="s">
        <v>41</v>
      </c>
    </row>
    <row r="100" spans="1:12" ht="12.75">
      <c r="A100" s="1" t="s">
        <v>16</v>
      </c>
      <c r="B100" s="1" t="s">
        <v>13</v>
      </c>
      <c r="C100" s="2">
        <v>13</v>
      </c>
      <c r="D100" s="1" t="s">
        <v>19</v>
      </c>
      <c r="E100" s="1">
        <v>1034.5</v>
      </c>
      <c r="F100" s="1">
        <v>0</v>
      </c>
      <c r="G100" s="1">
        <v>1030.6</v>
      </c>
      <c r="H100" s="1">
        <v>-17.2</v>
      </c>
      <c r="I100" s="1">
        <v>3448.3</v>
      </c>
      <c r="J100" s="1" t="s">
        <v>6</v>
      </c>
      <c r="K100" s="1" t="s">
        <v>10</v>
      </c>
      <c r="L100" s="1" t="s">
        <v>41</v>
      </c>
    </row>
    <row r="101" spans="1:12" ht="12.75">
      <c r="A101" s="1" t="s">
        <v>16</v>
      </c>
      <c r="B101" s="1" t="s">
        <v>13</v>
      </c>
      <c r="C101" s="2">
        <v>16</v>
      </c>
      <c r="D101" s="1" t="s">
        <v>19</v>
      </c>
      <c r="E101" s="1">
        <v>1034.5</v>
      </c>
      <c r="F101" s="1">
        <v>0</v>
      </c>
      <c r="G101" s="1">
        <v>1030.6</v>
      </c>
      <c r="H101" s="1">
        <v>-17.2</v>
      </c>
      <c r="I101" s="1">
        <v>3448.3</v>
      </c>
      <c r="J101" s="1" t="s">
        <v>6</v>
      </c>
      <c r="K101" s="1" t="s">
        <v>10</v>
      </c>
      <c r="L101" s="1" t="s">
        <v>41</v>
      </c>
    </row>
    <row r="102" spans="1:12" ht="52.5">
      <c r="A102" s="3" t="s">
        <v>88</v>
      </c>
      <c r="B102" s="1" t="s">
        <v>70</v>
      </c>
      <c r="C102" s="2">
        <v>2</v>
      </c>
      <c r="D102" s="3" t="s">
        <v>87</v>
      </c>
      <c r="E102" s="1">
        <v>3096.7</v>
      </c>
      <c r="F102" s="1">
        <v>0</v>
      </c>
      <c r="G102" s="1">
        <v>3039.6</v>
      </c>
      <c r="H102" s="1">
        <v>31.6</v>
      </c>
      <c r="I102" s="1" t="s">
        <v>80</v>
      </c>
      <c r="J102" s="1" t="s">
        <v>11</v>
      </c>
      <c r="K102" s="1" t="s">
        <v>11</v>
      </c>
      <c r="L102" s="1" t="s">
        <v>81</v>
      </c>
    </row>
    <row r="103" spans="1:7" ht="12.75">
      <c r="A103" s="1" t="s">
        <v>208</v>
      </c>
      <c r="E103" s="35">
        <f>SUM(F94+E99+E100+E101+E102/2)</f>
        <v>10994.85</v>
      </c>
      <c r="F103" s="25"/>
      <c r="G103" s="25"/>
    </row>
    <row r="104" spans="5:7" ht="12.75">
      <c r="E104" s="35"/>
      <c r="F104" s="25"/>
      <c r="G104" s="25"/>
    </row>
    <row r="105" ht="12.75">
      <c r="A105" s="35" t="s">
        <v>197</v>
      </c>
    </row>
    <row r="106" spans="1:13" ht="26.25">
      <c r="A106" s="3" t="s">
        <v>108</v>
      </c>
      <c r="B106" s="1" t="s">
        <v>106</v>
      </c>
      <c r="C106" s="2">
        <v>3</v>
      </c>
      <c r="E106" s="1">
        <v>345</v>
      </c>
      <c r="F106" s="1">
        <v>0</v>
      </c>
      <c r="G106" s="1">
        <v>345</v>
      </c>
      <c r="H106" s="1">
        <v>0</v>
      </c>
      <c r="J106" s="1" t="s">
        <v>10</v>
      </c>
      <c r="K106" s="1" t="s">
        <v>11</v>
      </c>
      <c r="L106" s="1" t="s">
        <v>64</v>
      </c>
      <c r="M106" s="21" t="s">
        <v>118</v>
      </c>
    </row>
    <row r="107" spans="1:13" s="5" customFormat="1" ht="12.75">
      <c r="A107" s="5" t="s">
        <v>65</v>
      </c>
      <c r="B107" s="5" t="s">
        <v>66</v>
      </c>
      <c r="C107" s="6">
        <v>4</v>
      </c>
      <c r="D107" s="5" t="s">
        <v>56</v>
      </c>
      <c r="E107" s="5">
        <v>908.2</v>
      </c>
      <c r="F107" s="5">
        <v>0</v>
      </c>
      <c r="G107" s="5">
        <v>902.4</v>
      </c>
      <c r="H107" s="5">
        <v>-22.5</v>
      </c>
      <c r="I107" s="5">
        <v>2320</v>
      </c>
      <c r="J107" s="5" t="s">
        <v>25</v>
      </c>
      <c r="K107" s="5" t="s">
        <v>57</v>
      </c>
      <c r="L107" s="5" t="s">
        <v>41</v>
      </c>
      <c r="M107" s="5" t="s">
        <v>139</v>
      </c>
    </row>
    <row r="108" spans="1:13" ht="26.25">
      <c r="A108" s="1" t="s">
        <v>35</v>
      </c>
      <c r="B108" s="1" t="s">
        <v>36</v>
      </c>
      <c r="C108" s="2">
        <v>1</v>
      </c>
      <c r="D108" s="3" t="s">
        <v>99</v>
      </c>
      <c r="E108" s="1">
        <v>668</v>
      </c>
      <c r="F108" s="1">
        <v>366.5</v>
      </c>
      <c r="G108" s="1">
        <v>1034.5</v>
      </c>
      <c r="H108" s="1">
        <v>0</v>
      </c>
      <c r="J108" s="1" t="s">
        <v>6</v>
      </c>
      <c r="K108" s="1" t="s">
        <v>10</v>
      </c>
      <c r="L108" s="1" t="s">
        <v>26</v>
      </c>
      <c r="M108" s="21" t="s">
        <v>118</v>
      </c>
    </row>
    <row r="109" spans="1:7" ht="12" customHeight="1">
      <c r="A109" s="1" t="s">
        <v>208</v>
      </c>
      <c r="C109" s="2"/>
      <c r="D109" s="3"/>
      <c r="E109" s="35">
        <f>SUM(E102/2+E106+E107+F108)</f>
        <v>3168.05</v>
      </c>
      <c r="F109" s="25"/>
      <c r="G109" s="25"/>
    </row>
    <row r="110" spans="3:7" ht="12" customHeight="1">
      <c r="C110" s="2"/>
      <c r="D110" s="3"/>
      <c r="E110" s="35"/>
      <c r="F110" s="25"/>
      <c r="G110" s="25"/>
    </row>
    <row r="111" spans="1:5" ht="12" customHeight="1">
      <c r="A111" s="35" t="s">
        <v>196</v>
      </c>
      <c r="C111" s="2"/>
      <c r="D111" s="3"/>
      <c r="E111" s="35"/>
    </row>
    <row r="112" spans="1:12" ht="12.75">
      <c r="A112" s="1" t="s">
        <v>16</v>
      </c>
      <c r="B112" s="1" t="s">
        <v>13</v>
      </c>
      <c r="C112" s="2">
        <v>1</v>
      </c>
      <c r="D112" s="1" t="s">
        <v>18</v>
      </c>
      <c r="E112" s="1">
        <v>908.2</v>
      </c>
      <c r="F112" s="1">
        <v>0</v>
      </c>
      <c r="G112" s="1">
        <v>902.4</v>
      </c>
      <c r="H112" s="1">
        <v>-22.5</v>
      </c>
      <c r="I112" s="1">
        <v>2320</v>
      </c>
      <c r="J112" s="1" t="s">
        <v>6</v>
      </c>
      <c r="K112" s="1" t="s">
        <v>10</v>
      </c>
      <c r="L112" s="1" t="s">
        <v>41</v>
      </c>
    </row>
    <row r="113" spans="1:12" ht="12.75">
      <c r="A113" s="1" t="s">
        <v>16</v>
      </c>
      <c r="B113" s="1" t="s">
        <v>13</v>
      </c>
      <c r="C113" s="2">
        <v>2</v>
      </c>
      <c r="D113" s="1" t="s">
        <v>18</v>
      </c>
      <c r="E113" s="1">
        <v>908.2</v>
      </c>
      <c r="F113" s="1">
        <v>0</v>
      </c>
      <c r="G113" s="1">
        <v>902.4</v>
      </c>
      <c r="H113" s="1">
        <v>-22.5</v>
      </c>
      <c r="I113" s="1">
        <v>2320</v>
      </c>
      <c r="J113" s="1" t="s">
        <v>6</v>
      </c>
      <c r="K113" s="1" t="s">
        <v>10</v>
      </c>
      <c r="L113" s="1" t="s">
        <v>41</v>
      </c>
    </row>
    <row r="114" spans="1:13" ht="12.75">
      <c r="A114" s="1" t="s">
        <v>32</v>
      </c>
      <c r="B114" s="1" t="s">
        <v>31</v>
      </c>
      <c r="C114" s="2">
        <v>2</v>
      </c>
      <c r="D114" s="1" t="s">
        <v>17</v>
      </c>
      <c r="E114" s="1">
        <v>1034.5</v>
      </c>
      <c r="F114" s="1">
        <v>0</v>
      </c>
      <c r="G114" s="1">
        <v>1030.7</v>
      </c>
      <c r="H114" s="1">
        <v>-17.2</v>
      </c>
      <c r="I114" s="1">
        <v>3448</v>
      </c>
      <c r="J114" s="1" t="s">
        <v>6</v>
      </c>
      <c r="K114" s="1" t="s">
        <v>10</v>
      </c>
      <c r="L114" s="1" t="s">
        <v>26</v>
      </c>
      <c r="M114" s="21" t="s">
        <v>118</v>
      </c>
    </row>
    <row r="115" spans="1:11" ht="12.75">
      <c r="A115" s="1" t="s">
        <v>33</v>
      </c>
      <c r="B115" s="1" t="s">
        <v>34</v>
      </c>
      <c r="C115" s="2" t="s">
        <v>174</v>
      </c>
      <c r="D115" s="1" t="s">
        <v>175</v>
      </c>
      <c r="E115" s="1">
        <v>172</v>
      </c>
      <c r="F115" s="1">
        <v>0</v>
      </c>
      <c r="G115" s="1">
        <v>172</v>
      </c>
      <c r="H115" s="1">
        <v>0</v>
      </c>
      <c r="J115" s="5" t="s">
        <v>25</v>
      </c>
      <c r="K115" s="5" t="s">
        <v>57</v>
      </c>
    </row>
    <row r="116" spans="1:12" ht="12.75">
      <c r="A116" s="1" t="s">
        <v>4</v>
      </c>
      <c r="B116" s="1" t="s">
        <v>5</v>
      </c>
      <c r="C116" s="2">
        <v>4</v>
      </c>
      <c r="D116" s="1" t="s">
        <v>17</v>
      </c>
      <c r="E116" s="1">
        <v>1034.5</v>
      </c>
      <c r="F116" s="1">
        <v>0</v>
      </c>
      <c r="G116" s="1">
        <v>1030.7</v>
      </c>
      <c r="H116" s="1">
        <v>-17.2</v>
      </c>
      <c r="I116" s="1">
        <v>3448</v>
      </c>
      <c r="J116" s="1" t="s">
        <v>6</v>
      </c>
      <c r="K116" s="1" t="s">
        <v>10</v>
      </c>
      <c r="L116" s="1" t="s">
        <v>22</v>
      </c>
    </row>
    <row r="117" spans="1:12" s="5" customFormat="1" ht="12.75">
      <c r="A117" s="1" t="s">
        <v>4</v>
      </c>
      <c r="B117" s="1" t="s">
        <v>5</v>
      </c>
      <c r="C117" s="2">
        <v>11</v>
      </c>
      <c r="D117" s="1" t="s">
        <v>17</v>
      </c>
      <c r="E117" s="1">
        <v>690</v>
      </c>
      <c r="F117" s="1">
        <v>0</v>
      </c>
      <c r="G117" s="1">
        <v>690</v>
      </c>
      <c r="H117" s="1">
        <v>0</v>
      </c>
      <c r="I117" s="1"/>
      <c r="J117" s="1" t="s">
        <v>6</v>
      </c>
      <c r="K117" s="1" t="s">
        <v>6</v>
      </c>
      <c r="L117" s="1" t="s">
        <v>22</v>
      </c>
    </row>
    <row r="118" spans="1:11" ht="12.75">
      <c r="A118" s="1" t="s">
        <v>33</v>
      </c>
      <c r="B118" s="1" t="s">
        <v>34</v>
      </c>
      <c r="C118" s="2">
        <v>2</v>
      </c>
      <c r="D118" s="1" t="s">
        <v>100</v>
      </c>
      <c r="E118" s="1">
        <v>4158.8</v>
      </c>
      <c r="F118" s="1">
        <v>3367.8</v>
      </c>
      <c r="G118" s="1">
        <v>7608.6</v>
      </c>
      <c r="H118" s="1">
        <v>-40.26</v>
      </c>
      <c r="J118" s="1" t="s">
        <v>6</v>
      </c>
      <c r="K118" s="1" t="s">
        <v>10</v>
      </c>
    </row>
    <row r="119" spans="1:5" ht="12.75">
      <c r="A119" s="1" t="s">
        <v>208</v>
      </c>
      <c r="C119" s="2"/>
      <c r="E119" s="35">
        <f>SUM(E108+E112+E113+E114+E115+E116+E117+F118)</f>
        <v>8783.2</v>
      </c>
    </row>
    <row r="121" spans="1:5" ht="12" customHeight="1">
      <c r="A121" s="35" t="s">
        <v>198</v>
      </c>
      <c r="C121" s="2"/>
      <c r="D121" s="3"/>
      <c r="E121" s="35"/>
    </row>
    <row r="122" spans="1:12" ht="12.75">
      <c r="A122" s="18" t="s">
        <v>111</v>
      </c>
      <c r="B122" s="18" t="s">
        <v>112</v>
      </c>
      <c r="C122" s="16">
        <v>1</v>
      </c>
      <c r="E122" s="15">
        <v>2005.2</v>
      </c>
      <c r="F122" s="15">
        <v>0</v>
      </c>
      <c r="G122" s="15">
        <v>1962.3</v>
      </c>
      <c r="H122" s="15">
        <v>40</v>
      </c>
      <c r="I122" s="15">
        <v>2789.6</v>
      </c>
      <c r="J122" s="1" t="s">
        <v>11</v>
      </c>
      <c r="K122" s="1" t="s">
        <v>10</v>
      </c>
      <c r="L122" s="18" t="s">
        <v>26</v>
      </c>
    </row>
    <row r="123" spans="1:12" ht="12.75">
      <c r="A123" s="1" t="s">
        <v>4</v>
      </c>
      <c r="B123" s="1" t="s">
        <v>5</v>
      </c>
      <c r="C123" s="2">
        <v>3</v>
      </c>
      <c r="D123" s="1" t="s">
        <v>17</v>
      </c>
      <c r="E123" s="1">
        <v>1034.5</v>
      </c>
      <c r="F123" s="1">
        <v>0</v>
      </c>
      <c r="G123" s="1">
        <v>1030.7</v>
      </c>
      <c r="H123" s="1">
        <v>-17.2</v>
      </c>
      <c r="I123" s="1">
        <v>3448</v>
      </c>
      <c r="J123" s="1" t="s">
        <v>6</v>
      </c>
      <c r="K123" s="1" t="s">
        <v>10</v>
      </c>
      <c r="L123" s="1" t="s">
        <v>22</v>
      </c>
    </row>
    <row r="124" spans="1:12" ht="52.5">
      <c r="A124" s="3" t="s">
        <v>88</v>
      </c>
      <c r="B124" s="1" t="s">
        <v>70</v>
      </c>
      <c r="C124" s="2">
        <v>1</v>
      </c>
      <c r="D124" s="1" t="s">
        <v>17</v>
      </c>
      <c r="E124" s="1">
        <v>4071</v>
      </c>
      <c r="F124" s="1">
        <v>0</v>
      </c>
      <c r="G124" s="1">
        <v>3531.8</v>
      </c>
      <c r="H124" s="1">
        <v>90</v>
      </c>
      <c r="I124" s="1">
        <v>2298.9</v>
      </c>
      <c r="J124" s="1" t="s">
        <v>6</v>
      </c>
      <c r="K124" s="1" t="s">
        <v>11</v>
      </c>
      <c r="L124" s="1" t="s">
        <v>64</v>
      </c>
    </row>
    <row r="125" spans="1:12" ht="12.75">
      <c r="A125" s="1" t="s">
        <v>44</v>
      </c>
      <c r="B125" s="1" t="s">
        <v>45</v>
      </c>
      <c r="C125" s="2">
        <v>1</v>
      </c>
      <c r="D125" s="3" t="s">
        <v>134</v>
      </c>
      <c r="E125" s="1">
        <v>1803.6</v>
      </c>
      <c r="F125" s="1">
        <v>2460.4</v>
      </c>
      <c r="G125" s="1">
        <v>4080.9</v>
      </c>
      <c r="H125" s="1">
        <v>-67.8</v>
      </c>
      <c r="J125" s="1" t="s">
        <v>11</v>
      </c>
      <c r="K125" s="1" t="s">
        <v>11</v>
      </c>
      <c r="L125" s="1" t="s">
        <v>41</v>
      </c>
    </row>
    <row r="126" spans="1:7" ht="12.75">
      <c r="A126" s="1" t="s">
        <v>208</v>
      </c>
      <c r="E126" s="35">
        <f>SUM(E118+E122+E123+E124+E125)</f>
        <v>13073.1</v>
      </c>
      <c r="F126" s="25"/>
      <c r="G126" s="25"/>
    </row>
    <row r="127" spans="5:7" ht="12.75">
      <c r="E127" s="35"/>
      <c r="F127" s="25"/>
      <c r="G127" s="25"/>
    </row>
    <row r="128" spans="1:7" ht="12" customHeight="1">
      <c r="A128" s="35" t="s">
        <v>199</v>
      </c>
      <c r="C128" s="2"/>
      <c r="D128" s="3"/>
      <c r="E128" s="35"/>
      <c r="F128" s="25"/>
      <c r="G128" s="25"/>
    </row>
    <row r="129" spans="1:12" s="5" customFormat="1" ht="26.25">
      <c r="A129" s="5" t="s">
        <v>24</v>
      </c>
      <c r="B129" s="5" t="s">
        <v>23</v>
      </c>
      <c r="C129" s="6">
        <v>9</v>
      </c>
      <c r="D129" s="7" t="s">
        <v>61</v>
      </c>
      <c r="E129" s="5">
        <v>1100</v>
      </c>
      <c r="F129" s="5">
        <v>0</v>
      </c>
      <c r="G129" s="5">
        <v>1100</v>
      </c>
      <c r="H129" s="5">
        <v>0</v>
      </c>
      <c r="J129" s="5" t="s">
        <v>11</v>
      </c>
      <c r="K129" s="5" t="s">
        <v>11</v>
      </c>
      <c r="L129" s="5" t="s">
        <v>53</v>
      </c>
    </row>
    <row r="130" spans="1:13" ht="26.25">
      <c r="A130" s="3" t="s">
        <v>108</v>
      </c>
      <c r="B130" s="1" t="s">
        <v>106</v>
      </c>
      <c r="C130" s="2">
        <v>2</v>
      </c>
      <c r="E130" s="1">
        <v>345</v>
      </c>
      <c r="F130" s="1">
        <v>0</v>
      </c>
      <c r="G130" s="1">
        <v>345</v>
      </c>
      <c r="H130" s="1">
        <v>0</v>
      </c>
      <c r="J130" s="1" t="s">
        <v>6</v>
      </c>
      <c r="K130" s="1" t="s">
        <v>11</v>
      </c>
      <c r="L130" s="1" t="s">
        <v>64</v>
      </c>
      <c r="M130" s="21" t="s">
        <v>118</v>
      </c>
    </row>
    <row r="131" spans="1:11" ht="12.75">
      <c r="A131" s="1" t="s">
        <v>16</v>
      </c>
      <c r="B131" s="1" t="s">
        <v>13</v>
      </c>
      <c r="C131" s="2">
        <v>21</v>
      </c>
      <c r="D131" s="1" t="s">
        <v>138</v>
      </c>
      <c r="E131" s="1">
        <v>1000</v>
      </c>
      <c r="F131" s="1">
        <v>0</v>
      </c>
      <c r="G131" s="1">
        <v>1000</v>
      </c>
      <c r="J131" s="1" t="s">
        <v>6</v>
      </c>
      <c r="K131" s="1" t="s">
        <v>10</v>
      </c>
    </row>
    <row r="132" spans="1:12" ht="12.75">
      <c r="A132" s="1" t="s">
        <v>16</v>
      </c>
      <c r="B132" s="1" t="s">
        <v>13</v>
      </c>
      <c r="C132" s="2">
        <v>9</v>
      </c>
      <c r="D132" s="1" t="s">
        <v>19</v>
      </c>
      <c r="E132" s="1">
        <v>1035</v>
      </c>
      <c r="F132" s="1">
        <v>0</v>
      </c>
      <c r="G132" s="1">
        <v>1035</v>
      </c>
      <c r="H132" s="1">
        <v>0</v>
      </c>
      <c r="J132" s="1" t="s">
        <v>6</v>
      </c>
      <c r="K132" s="1" t="s">
        <v>10</v>
      </c>
      <c r="L132" s="1" t="s">
        <v>41</v>
      </c>
    </row>
    <row r="133" spans="1:12" ht="12.75">
      <c r="A133" s="1" t="s">
        <v>16</v>
      </c>
      <c r="B133" s="1" t="s">
        <v>13</v>
      </c>
      <c r="C133" s="2">
        <v>8</v>
      </c>
      <c r="D133" s="1" t="s">
        <v>18</v>
      </c>
      <c r="E133" s="1">
        <v>908.2</v>
      </c>
      <c r="F133" s="1">
        <v>0</v>
      </c>
      <c r="G133" s="1">
        <v>902.4</v>
      </c>
      <c r="H133" s="1">
        <v>-22.5</v>
      </c>
      <c r="I133" s="1">
        <v>2320</v>
      </c>
      <c r="J133" s="1" t="s">
        <v>10</v>
      </c>
      <c r="K133" s="1" t="s">
        <v>10</v>
      </c>
      <c r="L133" s="1" t="s">
        <v>41</v>
      </c>
    </row>
    <row r="134" spans="1:11" ht="12.75">
      <c r="A134" s="1" t="s">
        <v>16</v>
      </c>
      <c r="B134" s="1" t="s">
        <v>13</v>
      </c>
      <c r="C134" s="2">
        <v>19</v>
      </c>
      <c r="D134" s="1" t="s">
        <v>138</v>
      </c>
      <c r="E134" s="1">
        <v>979.2</v>
      </c>
      <c r="F134" s="1">
        <v>0</v>
      </c>
      <c r="G134" s="1">
        <v>973</v>
      </c>
      <c r="H134" s="1">
        <v>-22.37</v>
      </c>
      <c r="I134" s="1">
        <v>2507</v>
      </c>
      <c r="J134" s="1" t="s">
        <v>11</v>
      </c>
      <c r="K134" s="1" t="s">
        <v>6</v>
      </c>
    </row>
    <row r="135" spans="1:11" ht="12.75">
      <c r="A135" s="1" t="s">
        <v>170</v>
      </c>
      <c r="B135" s="1" t="s">
        <v>171</v>
      </c>
      <c r="C135" s="2">
        <v>1</v>
      </c>
      <c r="D135" s="1" t="s">
        <v>172</v>
      </c>
      <c r="E135" s="5">
        <v>856</v>
      </c>
      <c r="F135" s="5">
        <v>1444</v>
      </c>
      <c r="G135" s="5">
        <f>E135+F135</f>
        <v>2300</v>
      </c>
      <c r="H135" s="5">
        <v>0</v>
      </c>
      <c r="I135" s="5"/>
      <c r="J135" s="1" t="s">
        <v>11</v>
      </c>
      <c r="K135" s="1" t="s">
        <v>11</v>
      </c>
    </row>
    <row r="136" spans="1:7" ht="12.75">
      <c r="A136" s="1" t="s">
        <v>208</v>
      </c>
      <c r="E136" s="35">
        <f>SUM(F125+E129+E130+E131+E132+E133+E134+F135)</f>
        <v>9271.8</v>
      </c>
      <c r="F136" s="25"/>
      <c r="G136" s="25"/>
    </row>
    <row r="137" spans="5:7" ht="12.75">
      <c r="E137" s="35"/>
      <c r="F137" s="25"/>
      <c r="G137" s="25"/>
    </row>
    <row r="138" spans="1:5" ht="12" customHeight="1">
      <c r="A138" s="35" t="s">
        <v>201</v>
      </c>
      <c r="C138" s="2"/>
      <c r="D138" s="3"/>
      <c r="E138" s="35"/>
    </row>
    <row r="139" spans="1:12" ht="12.75">
      <c r="A139" s="1" t="s">
        <v>46</v>
      </c>
      <c r="B139" s="1" t="s">
        <v>20</v>
      </c>
      <c r="C139" s="2">
        <v>4</v>
      </c>
      <c r="E139" s="1">
        <v>1379.5</v>
      </c>
      <c r="F139" s="1">
        <v>0</v>
      </c>
      <c r="G139" s="1">
        <v>1379.5</v>
      </c>
      <c r="H139" s="1">
        <v>0</v>
      </c>
      <c r="J139" s="1" t="s">
        <v>11</v>
      </c>
      <c r="K139" s="1" t="s">
        <v>11</v>
      </c>
      <c r="L139" s="1" t="s">
        <v>41</v>
      </c>
    </row>
    <row r="140" spans="1:12" s="5" customFormat="1" ht="12.75">
      <c r="A140" s="5" t="s">
        <v>24</v>
      </c>
      <c r="B140" s="5" t="s">
        <v>23</v>
      </c>
      <c r="C140" s="6">
        <v>5</v>
      </c>
      <c r="D140" s="5" t="s">
        <v>60</v>
      </c>
      <c r="E140" s="5">
        <v>908.2</v>
      </c>
      <c r="F140" s="5">
        <v>0</v>
      </c>
      <c r="G140" s="5">
        <v>902.4</v>
      </c>
      <c r="H140" s="5">
        <v>-22.5</v>
      </c>
      <c r="I140" s="5">
        <v>2320</v>
      </c>
      <c r="J140" s="5" t="s">
        <v>11</v>
      </c>
      <c r="K140" s="5" t="s">
        <v>11</v>
      </c>
      <c r="L140" s="5" t="s">
        <v>41</v>
      </c>
    </row>
    <row r="141" spans="1:13" ht="12.75">
      <c r="A141" s="18" t="s">
        <v>111</v>
      </c>
      <c r="B141" s="18" t="s">
        <v>112</v>
      </c>
      <c r="C141" s="2">
        <v>3</v>
      </c>
      <c r="D141" s="20" t="s">
        <v>102</v>
      </c>
      <c r="E141" s="20">
        <v>750</v>
      </c>
      <c r="F141" s="20">
        <v>750</v>
      </c>
      <c r="G141" s="20">
        <v>1500</v>
      </c>
      <c r="H141" s="20">
        <v>0</v>
      </c>
      <c r="I141" s="20"/>
      <c r="J141" s="20" t="s">
        <v>11</v>
      </c>
      <c r="K141" s="20" t="s">
        <v>11</v>
      </c>
      <c r="L141" s="20" t="s">
        <v>41</v>
      </c>
      <c r="M141" s="22" t="s">
        <v>160</v>
      </c>
    </row>
    <row r="142" spans="1:7" ht="12.75">
      <c r="A142" s="1" t="s">
        <v>208</v>
      </c>
      <c r="E142" s="35">
        <f>SUM(E135+E139+E140+E141)</f>
        <v>3893.7</v>
      </c>
      <c r="F142" s="25"/>
      <c r="G142" s="25"/>
    </row>
    <row r="143" spans="5:7" ht="12.75">
      <c r="E143" s="35"/>
      <c r="F143" s="25"/>
      <c r="G143" s="25"/>
    </row>
    <row r="144" spans="1:7" ht="12" customHeight="1">
      <c r="A144" s="35" t="s">
        <v>202</v>
      </c>
      <c r="C144" s="2"/>
      <c r="D144" s="3"/>
      <c r="E144" s="35"/>
      <c r="F144" s="25"/>
      <c r="G144" s="25"/>
    </row>
    <row r="145" spans="1:13" s="5" customFormat="1" ht="12.75">
      <c r="A145" s="5" t="s">
        <v>24</v>
      </c>
      <c r="B145" s="5" t="s">
        <v>23</v>
      </c>
      <c r="C145" s="6">
        <v>6</v>
      </c>
      <c r="D145" s="5" t="s">
        <v>55</v>
      </c>
      <c r="E145" s="5">
        <v>500</v>
      </c>
      <c r="F145" s="5">
        <v>0</v>
      </c>
      <c r="G145" s="5">
        <v>500</v>
      </c>
      <c r="H145" s="5">
        <v>0</v>
      </c>
      <c r="J145" s="5" t="s">
        <v>10</v>
      </c>
      <c r="K145" s="5" t="s">
        <v>11</v>
      </c>
      <c r="L145" s="5" t="s">
        <v>41</v>
      </c>
      <c r="M145" s="21" t="s">
        <v>118</v>
      </c>
    </row>
    <row r="146" spans="1:12" ht="12.75">
      <c r="A146" s="1" t="s">
        <v>39</v>
      </c>
      <c r="B146" s="1" t="s">
        <v>40</v>
      </c>
      <c r="C146" s="2">
        <v>3</v>
      </c>
      <c r="D146" s="1" t="s">
        <v>17</v>
      </c>
      <c r="E146" s="1">
        <v>1034.7</v>
      </c>
      <c r="F146" s="1">
        <v>0</v>
      </c>
      <c r="G146" s="1">
        <v>1032.5</v>
      </c>
      <c r="H146" s="1">
        <v>-12.9</v>
      </c>
      <c r="I146" s="1">
        <v>4598</v>
      </c>
      <c r="J146" s="1" t="s">
        <v>6</v>
      </c>
      <c r="K146" s="1" t="s">
        <v>10</v>
      </c>
      <c r="L146" s="1" t="s">
        <v>26</v>
      </c>
    </row>
    <row r="147" spans="1:12" ht="12.75">
      <c r="A147" s="1" t="s">
        <v>4</v>
      </c>
      <c r="B147" s="1" t="s">
        <v>5</v>
      </c>
      <c r="C147" s="2">
        <v>1</v>
      </c>
      <c r="D147" s="1" t="s">
        <v>17</v>
      </c>
      <c r="E147" s="1">
        <v>690</v>
      </c>
      <c r="F147" s="1">
        <v>0</v>
      </c>
      <c r="G147" s="1">
        <v>690</v>
      </c>
      <c r="H147" s="1">
        <v>0</v>
      </c>
      <c r="J147" s="1" t="s">
        <v>6</v>
      </c>
      <c r="K147" s="1" t="s">
        <v>10</v>
      </c>
      <c r="L147" s="1" t="s">
        <v>22</v>
      </c>
    </row>
    <row r="148" spans="1:12" ht="12.75">
      <c r="A148" s="1" t="s">
        <v>16</v>
      </c>
      <c r="B148" s="1" t="s">
        <v>13</v>
      </c>
      <c r="C148" s="2">
        <v>5</v>
      </c>
      <c r="D148" s="1" t="s">
        <v>18</v>
      </c>
      <c r="E148" s="1">
        <v>908.2</v>
      </c>
      <c r="F148" s="1">
        <v>0</v>
      </c>
      <c r="G148" s="1">
        <v>902.4</v>
      </c>
      <c r="H148" s="1">
        <v>-22.5</v>
      </c>
      <c r="I148" s="1">
        <v>2320</v>
      </c>
      <c r="J148" s="1" t="s">
        <v>10</v>
      </c>
      <c r="K148" s="1" t="s">
        <v>6</v>
      </c>
      <c r="L148" s="1" t="s">
        <v>41</v>
      </c>
    </row>
    <row r="149" spans="1:12" ht="26.25">
      <c r="A149" s="1" t="s">
        <v>29</v>
      </c>
      <c r="B149" s="1" t="s">
        <v>30</v>
      </c>
      <c r="C149" s="2">
        <v>2</v>
      </c>
      <c r="D149" s="3" t="s">
        <v>50</v>
      </c>
      <c r="E149" s="1">
        <v>1034.7</v>
      </c>
      <c r="F149" s="1">
        <v>0</v>
      </c>
      <c r="G149" s="1">
        <v>1032.5</v>
      </c>
      <c r="H149" s="1">
        <v>-12.9</v>
      </c>
      <c r="I149" s="1">
        <v>4598</v>
      </c>
      <c r="J149" s="1" t="s">
        <v>6</v>
      </c>
      <c r="K149" s="1" t="s">
        <v>6</v>
      </c>
      <c r="L149" s="1" t="s">
        <v>26</v>
      </c>
    </row>
    <row r="150" spans="1:12" ht="26.25">
      <c r="A150" s="1" t="s">
        <v>29</v>
      </c>
      <c r="B150" s="1" t="s">
        <v>30</v>
      </c>
      <c r="C150" s="2">
        <v>1</v>
      </c>
      <c r="D150" s="3" t="s">
        <v>49</v>
      </c>
      <c r="E150" s="1">
        <v>1034.7</v>
      </c>
      <c r="F150" s="1">
        <v>0</v>
      </c>
      <c r="G150" s="1">
        <v>1032.5</v>
      </c>
      <c r="H150" s="1">
        <v>-12.9</v>
      </c>
      <c r="I150" s="1">
        <v>4598</v>
      </c>
      <c r="J150" s="1" t="s">
        <v>10</v>
      </c>
      <c r="K150" s="1" t="s">
        <v>10</v>
      </c>
      <c r="L150" s="1" t="s">
        <v>26</v>
      </c>
    </row>
    <row r="151" spans="1:13" ht="26.25">
      <c r="A151" s="3" t="s">
        <v>108</v>
      </c>
      <c r="B151" s="1" t="s">
        <v>106</v>
      </c>
      <c r="C151" s="2">
        <v>1</v>
      </c>
      <c r="E151" s="1">
        <v>345</v>
      </c>
      <c r="F151" s="1">
        <v>0</v>
      </c>
      <c r="G151" s="1">
        <v>345</v>
      </c>
      <c r="H151" s="1">
        <v>0</v>
      </c>
      <c r="J151" s="1" t="s">
        <v>6</v>
      </c>
      <c r="K151" s="1" t="s">
        <v>11</v>
      </c>
      <c r="L151" s="1" t="s">
        <v>64</v>
      </c>
      <c r="M151" s="21" t="s">
        <v>118</v>
      </c>
    </row>
    <row r="152" spans="1:11" ht="12.75">
      <c r="A152" s="1" t="s">
        <v>150</v>
      </c>
      <c r="B152" s="1" t="s">
        <v>151</v>
      </c>
      <c r="C152" s="2">
        <v>1</v>
      </c>
      <c r="D152" s="1" t="s">
        <v>152</v>
      </c>
      <c r="E152" s="1">
        <v>1612</v>
      </c>
      <c r="F152" s="1">
        <v>1793</v>
      </c>
      <c r="G152" s="1">
        <v>3600</v>
      </c>
      <c r="H152" s="1">
        <v>0</v>
      </c>
      <c r="J152" s="21" t="s">
        <v>159</v>
      </c>
      <c r="K152" s="11" t="s">
        <v>12</v>
      </c>
    </row>
    <row r="153" spans="5:7" ht="12.75">
      <c r="E153" s="35">
        <f>SUM(F141+E145+E146+E147+E148+E149+E150+E151+E152)</f>
        <v>7909.299999999999</v>
      </c>
      <c r="F153" s="25"/>
      <c r="G153" s="25"/>
    </row>
    <row r="154" spans="1:5" ht="12.75">
      <c r="A154" s="35" t="s">
        <v>200</v>
      </c>
      <c r="E154" s="35">
        <f>SUM(E80+E89+E95+E103+E109+E119+E126+E136+E142+E153)</f>
        <v>83157.4</v>
      </c>
    </row>
    <row r="156" spans="1:7" ht="12.75">
      <c r="A156" s="35" t="s">
        <v>203</v>
      </c>
      <c r="E156" s="35"/>
      <c r="F156" s="25"/>
      <c r="G156" s="25"/>
    </row>
    <row r="157" ht="12.75">
      <c r="A157" s="35" t="s">
        <v>195</v>
      </c>
    </row>
    <row r="158" spans="1:12" ht="12.75">
      <c r="A158" s="1" t="s">
        <v>46</v>
      </c>
      <c r="B158" s="1" t="s">
        <v>20</v>
      </c>
      <c r="C158" s="2">
        <v>5</v>
      </c>
      <c r="E158" s="1">
        <v>1379.5</v>
      </c>
      <c r="F158" s="1">
        <v>0</v>
      </c>
      <c r="G158" s="1">
        <v>1379.5</v>
      </c>
      <c r="H158" s="1">
        <v>0</v>
      </c>
      <c r="J158" s="1" t="s">
        <v>10</v>
      </c>
      <c r="K158" s="1" t="s">
        <v>11</v>
      </c>
      <c r="L158" s="1" t="s">
        <v>41</v>
      </c>
    </row>
    <row r="159" spans="1:12" ht="12.75">
      <c r="A159" s="1" t="s">
        <v>16</v>
      </c>
      <c r="B159" s="1" t="s">
        <v>13</v>
      </c>
      <c r="C159" s="2">
        <v>13</v>
      </c>
      <c r="D159" s="1" t="s">
        <v>19</v>
      </c>
      <c r="E159" s="1">
        <v>1034.5</v>
      </c>
      <c r="F159" s="1">
        <v>0</v>
      </c>
      <c r="G159" s="1">
        <v>1030.6</v>
      </c>
      <c r="H159" s="1">
        <v>-17.2</v>
      </c>
      <c r="I159" s="1">
        <v>3448.3</v>
      </c>
      <c r="J159" s="1" t="s">
        <v>6</v>
      </c>
      <c r="K159" s="1" t="s">
        <v>10</v>
      </c>
      <c r="L159" s="1" t="s">
        <v>41</v>
      </c>
    </row>
    <row r="160" spans="1:12" ht="12.75">
      <c r="A160" s="1" t="s">
        <v>16</v>
      </c>
      <c r="B160" s="1" t="s">
        <v>13</v>
      </c>
      <c r="C160" s="2">
        <v>16</v>
      </c>
      <c r="D160" s="1" t="s">
        <v>19</v>
      </c>
      <c r="E160" s="1">
        <v>1034.5</v>
      </c>
      <c r="F160" s="1">
        <v>0</v>
      </c>
      <c r="G160" s="1">
        <v>1030.6</v>
      </c>
      <c r="H160" s="1">
        <v>-17.2</v>
      </c>
      <c r="I160" s="1">
        <v>3448.3</v>
      </c>
      <c r="J160" s="1" t="s">
        <v>6</v>
      </c>
      <c r="K160" s="1" t="s">
        <v>10</v>
      </c>
      <c r="L160" s="1" t="s">
        <v>41</v>
      </c>
    </row>
    <row r="161" spans="1:12" ht="52.5">
      <c r="A161" s="3" t="s">
        <v>88</v>
      </c>
      <c r="B161" s="1" t="s">
        <v>70</v>
      </c>
      <c r="C161" s="2">
        <v>2</v>
      </c>
      <c r="D161" s="3" t="s">
        <v>86</v>
      </c>
      <c r="E161" s="1">
        <v>3103.5</v>
      </c>
      <c r="F161" s="1">
        <v>0</v>
      </c>
      <c r="G161" s="1">
        <v>3103.5</v>
      </c>
      <c r="H161" s="1">
        <v>0</v>
      </c>
      <c r="J161" s="1" t="s">
        <v>11</v>
      </c>
      <c r="K161" s="1" t="s">
        <v>11</v>
      </c>
      <c r="L161" s="1" t="s">
        <v>82</v>
      </c>
    </row>
    <row r="162" spans="1:7" ht="12.75">
      <c r="A162" s="1" t="s">
        <v>208</v>
      </c>
      <c r="E162" s="35">
        <f>F94+SUM(E158+E159+E160+E161/2)</f>
        <v>10998.25</v>
      </c>
      <c r="F162" s="25"/>
      <c r="G162" s="25"/>
    </row>
    <row r="164" spans="1:5" ht="12" customHeight="1">
      <c r="A164" s="35" t="s">
        <v>205</v>
      </c>
      <c r="C164" s="2"/>
      <c r="D164" s="3"/>
      <c r="E164" s="35"/>
    </row>
    <row r="165" spans="1:13" s="5" customFormat="1" ht="12.75">
      <c r="A165" s="5" t="s">
        <v>84</v>
      </c>
      <c r="B165" s="5" t="s">
        <v>85</v>
      </c>
      <c r="C165" s="6">
        <v>2</v>
      </c>
      <c r="D165" s="5" t="s">
        <v>17</v>
      </c>
      <c r="E165" s="1">
        <v>690</v>
      </c>
      <c r="F165" s="1">
        <v>0</v>
      </c>
      <c r="G165" s="1">
        <v>690</v>
      </c>
      <c r="H165" s="1">
        <v>0</v>
      </c>
      <c r="I165" s="1"/>
      <c r="J165" s="1" t="s">
        <v>6</v>
      </c>
      <c r="K165" s="1" t="s">
        <v>11</v>
      </c>
      <c r="L165" s="1" t="s">
        <v>64</v>
      </c>
      <c r="M165" s="21" t="s">
        <v>118</v>
      </c>
    </row>
    <row r="166" spans="1:13" ht="12.75">
      <c r="A166" s="1" t="s">
        <v>32</v>
      </c>
      <c r="B166" s="1" t="s">
        <v>31</v>
      </c>
      <c r="C166" s="2">
        <v>1</v>
      </c>
      <c r="D166" s="1" t="s">
        <v>17</v>
      </c>
      <c r="E166" s="1">
        <v>1034.5</v>
      </c>
      <c r="F166" s="1">
        <v>0</v>
      </c>
      <c r="G166" s="1">
        <v>1030.7</v>
      </c>
      <c r="H166" s="1">
        <v>-17.2</v>
      </c>
      <c r="I166" s="1">
        <v>3448</v>
      </c>
      <c r="J166" s="1" t="s">
        <v>6</v>
      </c>
      <c r="K166" s="1" t="s">
        <v>10</v>
      </c>
      <c r="L166" s="1" t="s">
        <v>26</v>
      </c>
      <c r="M166" s="21" t="s">
        <v>118</v>
      </c>
    </row>
    <row r="167" spans="1:11" ht="12.75">
      <c r="A167" s="25" t="s">
        <v>131</v>
      </c>
      <c r="B167" s="25" t="s">
        <v>130</v>
      </c>
      <c r="C167" s="26">
        <v>3</v>
      </c>
      <c r="D167" s="25" t="s">
        <v>169</v>
      </c>
      <c r="E167" s="25">
        <v>345</v>
      </c>
      <c r="F167" s="25">
        <v>0</v>
      </c>
      <c r="G167" s="25">
        <v>345</v>
      </c>
      <c r="H167" s="25">
        <v>0</v>
      </c>
      <c r="I167" s="25"/>
      <c r="J167" s="1" t="s">
        <v>6</v>
      </c>
      <c r="K167" s="5" t="s">
        <v>52</v>
      </c>
    </row>
    <row r="168" spans="1:13" ht="12.75">
      <c r="A168" s="1" t="s">
        <v>94</v>
      </c>
      <c r="B168" s="1" t="s">
        <v>94</v>
      </c>
      <c r="C168" s="2">
        <v>1</v>
      </c>
      <c r="D168" s="1" t="s">
        <v>96</v>
      </c>
      <c r="E168" s="1">
        <v>3130</v>
      </c>
      <c r="F168" s="1">
        <v>0</v>
      </c>
      <c r="G168" s="1">
        <v>2818.3</v>
      </c>
      <c r="H168" s="1">
        <v>89.96</v>
      </c>
      <c r="I168" s="5">
        <v>1994</v>
      </c>
      <c r="J168" s="1" t="s">
        <v>52</v>
      </c>
      <c r="K168" s="1" t="s">
        <v>52</v>
      </c>
      <c r="L168" s="1" t="s">
        <v>78</v>
      </c>
      <c r="M168" s="1" t="s">
        <v>95</v>
      </c>
    </row>
    <row r="169" spans="1:12" s="5" customFormat="1" ht="12.75">
      <c r="A169" s="5" t="s">
        <v>24</v>
      </c>
      <c r="B169" s="5" t="s">
        <v>23</v>
      </c>
      <c r="C169" s="6">
        <v>12</v>
      </c>
      <c r="D169" s="5" t="s">
        <v>75</v>
      </c>
      <c r="E169" s="5">
        <v>782.5</v>
      </c>
      <c r="F169" s="5">
        <v>0</v>
      </c>
      <c r="G169" s="5">
        <v>777.5</v>
      </c>
      <c r="H169" s="5">
        <v>22.5</v>
      </c>
      <c r="I169" s="5">
        <v>1994</v>
      </c>
      <c r="J169" s="5" t="s">
        <v>52</v>
      </c>
      <c r="K169" s="5" t="s">
        <v>52</v>
      </c>
      <c r="L169" s="25" t="s">
        <v>78</v>
      </c>
    </row>
    <row r="170" spans="1:12" s="5" customFormat="1" ht="12.75">
      <c r="A170" s="5" t="s">
        <v>24</v>
      </c>
      <c r="B170" s="5" t="s">
        <v>23</v>
      </c>
      <c r="C170" s="30" t="s">
        <v>142</v>
      </c>
      <c r="D170" s="32" t="s">
        <v>140</v>
      </c>
      <c r="E170" s="13">
        <v>265</v>
      </c>
      <c r="F170" s="13">
        <v>0</v>
      </c>
      <c r="G170" s="13">
        <v>265</v>
      </c>
      <c r="H170" s="13">
        <v>0</v>
      </c>
      <c r="J170" s="5" t="s">
        <v>52</v>
      </c>
      <c r="K170" s="5" t="s">
        <v>52</v>
      </c>
      <c r="L170" s="25" t="s">
        <v>78</v>
      </c>
    </row>
    <row r="171" spans="1:13" s="5" customFormat="1" ht="12.75">
      <c r="A171" s="5" t="s">
        <v>24</v>
      </c>
      <c r="B171" s="5" t="s">
        <v>23</v>
      </c>
      <c r="C171" s="30">
        <v>26</v>
      </c>
      <c r="D171" s="31" t="s">
        <v>162</v>
      </c>
      <c r="E171" s="13">
        <v>2314.5</v>
      </c>
      <c r="F171" s="13">
        <v>350.4</v>
      </c>
      <c r="G171" s="13">
        <v>2576.06</v>
      </c>
      <c r="H171" s="13">
        <v>45</v>
      </c>
      <c r="I171" s="5">
        <v>1994</v>
      </c>
      <c r="J171" s="5" t="s">
        <v>52</v>
      </c>
      <c r="K171" s="5" t="s">
        <v>52</v>
      </c>
      <c r="L171" s="25" t="s">
        <v>78</v>
      </c>
      <c r="M171" s="5" t="s">
        <v>163</v>
      </c>
    </row>
    <row r="172" spans="1:7" ht="12.75">
      <c r="A172" s="1" t="s">
        <v>208</v>
      </c>
      <c r="E172" s="35">
        <f aca="true" t="array" ref="E172">SUM(E161/2+E165:E171)</f>
        <v>19423.75</v>
      </c>
      <c r="F172" s="25"/>
      <c r="G172" s="25"/>
    </row>
    <row r="174" ht="12.75">
      <c r="A174" s="35" t="s">
        <v>204</v>
      </c>
    </row>
    <row r="175" spans="1:12" s="5" customFormat="1" ht="12.75">
      <c r="A175" s="5" t="s">
        <v>24</v>
      </c>
      <c r="B175" s="5" t="s">
        <v>23</v>
      </c>
      <c r="C175" s="6">
        <v>21</v>
      </c>
      <c r="D175" s="32" t="s">
        <v>161</v>
      </c>
      <c r="E175" s="13">
        <v>1729.3</v>
      </c>
      <c r="F175" s="13">
        <v>2814.7</v>
      </c>
      <c r="G175" s="13">
        <v>4528.9</v>
      </c>
      <c r="H175" s="13">
        <v>-12</v>
      </c>
      <c r="J175" s="5" t="s">
        <v>52</v>
      </c>
      <c r="K175" s="5" t="s">
        <v>52</v>
      </c>
      <c r="L175" s="25" t="s">
        <v>78</v>
      </c>
    </row>
    <row r="176" spans="1:7" ht="12.75">
      <c r="A176" s="1" t="s">
        <v>208</v>
      </c>
      <c r="E176" s="35">
        <f>SUM(F171+F175)</f>
        <v>3165.1</v>
      </c>
      <c r="F176" s="25"/>
      <c r="G176" s="25"/>
    </row>
    <row r="178" ht="12.75">
      <c r="A178" s="35" t="s">
        <v>206</v>
      </c>
    </row>
    <row r="179" spans="1:12" s="5" customFormat="1" ht="12.75">
      <c r="A179" s="5" t="s">
        <v>24</v>
      </c>
      <c r="B179" s="5" t="s">
        <v>23</v>
      </c>
      <c r="C179" s="6">
        <v>19</v>
      </c>
      <c r="D179" s="19"/>
      <c r="E179" s="13">
        <v>1100</v>
      </c>
      <c r="F179" s="13">
        <v>0</v>
      </c>
      <c r="G179" s="13">
        <v>1100</v>
      </c>
      <c r="H179" s="13">
        <v>0</v>
      </c>
      <c r="J179" s="5" t="s">
        <v>52</v>
      </c>
      <c r="K179" s="5" t="s">
        <v>52</v>
      </c>
      <c r="L179" s="25" t="s">
        <v>78</v>
      </c>
    </row>
    <row r="180" spans="1:12" s="5" customFormat="1" ht="12.75">
      <c r="A180" s="5" t="s">
        <v>24</v>
      </c>
      <c r="B180" s="5" t="s">
        <v>23</v>
      </c>
      <c r="C180" s="6">
        <v>18</v>
      </c>
      <c r="D180" s="19" t="s">
        <v>115</v>
      </c>
      <c r="E180" s="13">
        <v>1100</v>
      </c>
      <c r="F180" s="13">
        <v>0</v>
      </c>
      <c r="G180" s="13">
        <v>1100</v>
      </c>
      <c r="H180" s="13">
        <v>0</v>
      </c>
      <c r="J180" s="5" t="s">
        <v>52</v>
      </c>
      <c r="K180" s="5" t="s">
        <v>52</v>
      </c>
      <c r="L180" s="25" t="s">
        <v>78</v>
      </c>
    </row>
    <row r="181" spans="1:12" s="5" customFormat="1" ht="12.75">
      <c r="A181" s="5" t="s">
        <v>24</v>
      </c>
      <c r="B181" s="5" t="s">
        <v>23</v>
      </c>
      <c r="C181" s="30" t="s">
        <v>141</v>
      </c>
      <c r="D181" s="32" t="s">
        <v>140</v>
      </c>
      <c r="E181" s="13">
        <v>265</v>
      </c>
      <c r="F181" s="13">
        <v>0</v>
      </c>
      <c r="G181" s="13">
        <v>265</v>
      </c>
      <c r="H181" s="13">
        <v>0</v>
      </c>
      <c r="J181" s="5" t="s">
        <v>52</v>
      </c>
      <c r="K181" s="5" t="s">
        <v>52</v>
      </c>
      <c r="L181" s="25" t="s">
        <v>78</v>
      </c>
    </row>
    <row r="182" spans="1:13" s="5" customFormat="1" ht="12.75">
      <c r="A182" s="5" t="s">
        <v>24</v>
      </c>
      <c r="B182" s="5" t="s">
        <v>23</v>
      </c>
      <c r="C182" s="30">
        <v>25</v>
      </c>
      <c r="D182" s="31" t="s">
        <v>164</v>
      </c>
      <c r="E182" s="13">
        <v>1910.9</v>
      </c>
      <c r="F182" s="13">
        <v>0</v>
      </c>
      <c r="G182" s="13">
        <v>1879.4</v>
      </c>
      <c r="H182" s="13">
        <v>36.13</v>
      </c>
      <c r="I182" s="5">
        <v>3030</v>
      </c>
      <c r="J182" s="5" t="s">
        <v>52</v>
      </c>
      <c r="K182" s="5" t="s">
        <v>52</v>
      </c>
      <c r="L182" s="25" t="s">
        <v>78</v>
      </c>
      <c r="M182" s="5" t="s">
        <v>165</v>
      </c>
    </row>
    <row r="183" spans="1:12" s="21" customFormat="1" ht="12.75">
      <c r="A183" s="5" t="s">
        <v>24</v>
      </c>
      <c r="B183" s="5" t="s">
        <v>23</v>
      </c>
      <c r="C183" s="24">
        <v>30</v>
      </c>
      <c r="D183" s="23" t="s">
        <v>178</v>
      </c>
      <c r="E183" s="21">
        <v>1100</v>
      </c>
      <c r="F183" s="21">
        <v>0</v>
      </c>
      <c r="G183" s="21">
        <v>1100</v>
      </c>
      <c r="H183" s="21">
        <v>0</v>
      </c>
      <c r="J183" s="21" t="s">
        <v>52</v>
      </c>
      <c r="K183" s="21" t="s">
        <v>52</v>
      </c>
      <c r="L183" s="21" t="s">
        <v>78</v>
      </c>
    </row>
    <row r="184" spans="1:7" ht="12.75">
      <c r="A184" s="1" t="s">
        <v>208</v>
      </c>
      <c r="E184" s="35">
        <f>SUM(E175+E179+E180+E181+E182+E183/2)</f>
        <v>6655.200000000001</v>
      </c>
      <c r="F184" s="25"/>
      <c r="G184" s="25"/>
    </row>
    <row r="185" spans="6:7" ht="12.75">
      <c r="F185" s="25"/>
      <c r="G185" s="25"/>
    </row>
    <row r="186" spans="1:7" ht="12.75">
      <c r="A186" s="35" t="s">
        <v>207</v>
      </c>
      <c r="F186" s="25"/>
      <c r="G186" s="25"/>
    </row>
    <row r="187" spans="1:12" s="5" customFormat="1" ht="12.75">
      <c r="A187" s="5" t="s">
        <v>24</v>
      </c>
      <c r="B187" s="5" t="s">
        <v>23</v>
      </c>
      <c r="C187" s="6">
        <v>20</v>
      </c>
      <c r="D187" s="32" t="s">
        <v>173</v>
      </c>
      <c r="E187" s="13">
        <v>832.5</v>
      </c>
      <c r="F187" s="13">
        <v>267.5</v>
      </c>
      <c r="G187" s="13">
        <f>E187+F187</f>
        <v>1100</v>
      </c>
      <c r="H187" s="13">
        <v>0</v>
      </c>
      <c r="J187" s="5" t="s">
        <v>52</v>
      </c>
      <c r="K187" s="5" t="s">
        <v>52</v>
      </c>
      <c r="L187" s="25" t="s">
        <v>78</v>
      </c>
    </row>
    <row r="188" spans="1:7" ht="12.75">
      <c r="A188" s="1" t="s">
        <v>208</v>
      </c>
      <c r="E188" s="35">
        <f>SUM(E183/2+F187)</f>
        <v>817.5</v>
      </c>
      <c r="F188" s="25"/>
      <c r="G188" s="25"/>
    </row>
    <row r="190" ht="12.75">
      <c r="A190" s="35" t="s">
        <v>222</v>
      </c>
    </row>
    <row r="191" spans="1:12" ht="12.75">
      <c r="A191" s="17" t="s">
        <v>104</v>
      </c>
      <c r="B191" s="12" t="s">
        <v>105</v>
      </c>
      <c r="C191" s="2">
        <v>1</v>
      </c>
      <c r="E191" s="5">
        <v>782.5</v>
      </c>
      <c r="F191" s="5">
        <v>0</v>
      </c>
      <c r="G191" s="5">
        <v>777.5</v>
      </c>
      <c r="H191" s="5">
        <v>22.5</v>
      </c>
      <c r="I191" s="5">
        <v>1994</v>
      </c>
      <c r="J191" s="5" t="s">
        <v>52</v>
      </c>
      <c r="K191" s="5" t="s">
        <v>52</v>
      </c>
      <c r="L191" s="1" t="s">
        <v>78</v>
      </c>
    </row>
    <row r="192" spans="1:12" ht="12.75">
      <c r="A192" s="1" t="s">
        <v>219</v>
      </c>
      <c r="B192" s="1" t="s">
        <v>220</v>
      </c>
      <c r="C192" s="2">
        <v>7</v>
      </c>
      <c r="E192" s="1">
        <v>1100</v>
      </c>
      <c r="F192" s="1">
        <v>0</v>
      </c>
      <c r="G192" s="1">
        <v>1100</v>
      </c>
      <c r="H192" s="1">
        <v>0</v>
      </c>
      <c r="I192" s="1">
        <v>0</v>
      </c>
      <c r="J192" s="1" t="s">
        <v>52</v>
      </c>
      <c r="K192" s="1" t="s">
        <v>52</v>
      </c>
      <c r="L192" s="1" t="s">
        <v>221</v>
      </c>
    </row>
    <row r="193" spans="1:12" ht="12.75">
      <c r="A193" s="1" t="s">
        <v>219</v>
      </c>
      <c r="B193" s="1" t="s">
        <v>220</v>
      </c>
      <c r="C193" s="2">
        <v>8</v>
      </c>
      <c r="E193" s="1">
        <v>1100</v>
      </c>
      <c r="F193" s="1">
        <v>0</v>
      </c>
      <c r="G193" s="1">
        <v>1100</v>
      </c>
      <c r="H193" s="1">
        <v>0</v>
      </c>
      <c r="I193" s="1">
        <v>0</v>
      </c>
      <c r="J193" s="1" t="s">
        <v>52</v>
      </c>
      <c r="K193" s="1" t="s">
        <v>52</v>
      </c>
      <c r="L193" s="1" t="s">
        <v>221</v>
      </c>
    </row>
    <row r="194" spans="1:13" s="5" customFormat="1" ht="12.75">
      <c r="A194" s="5" t="s">
        <v>177</v>
      </c>
      <c r="B194" s="5" t="s">
        <v>176</v>
      </c>
      <c r="C194" s="30">
        <v>1</v>
      </c>
      <c r="D194" s="31"/>
      <c r="E194" s="13">
        <v>1910.9</v>
      </c>
      <c r="F194" s="13">
        <v>0</v>
      </c>
      <c r="G194" s="13">
        <v>1879.4</v>
      </c>
      <c r="H194" s="13">
        <v>36.13</v>
      </c>
      <c r="I194" s="5">
        <v>3030</v>
      </c>
      <c r="J194" s="5" t="s">
        <v>52</v>
      </c>
      <c r="K194" s="5" t="s">
        <v>52</v>
      </c>
      <c r="L194" s="25" t="s">
        <v>78</v>
      </c>
      <c r="M194" s="5" t="s">
        <v>165</v>
      </c>
    </row>
    <row r="195" spans="1:12" s="5" customFormat="1" ht="12.75">
      <c r="A195" s="5" t="s">
        <v>24</v>
      </c>
      <c r="B195" s="5" t="s">
        <v>23</v>
      </c>
      <c r="C195" s="6">
        <v>13</v>
      </c>
      <c r="D195" s="5" t="s">
        <v>83</v>
      </c>
      <c r="E195" s="5">
        <v>782.5</v>
      </c>
      <c r="F195" s="5">
        <v>0</v>
      </c>
      <c r="G195" s="5">
        <v>777.5</v>
      </c>
      <c r="H195" s="5">
        <v>22.5</v>
      </c>
      <c r="I195" s="5">
        <v>1994</v>
      </c>
      <c r="J195" s="5" t="s">
        <v>52</v>
      </c>
      <c r="K195" s="5" t="s">
        <v>52</v>
      </c>
      <c r="L195" s="25" t="s">
        <v>78</v>
      </c>
    </row>
    <row r="196" spans="1:12" ht="12.75">
      <c r="A196" s="17" t="s">
        <v>104</v>
      </c>
      <c r="B196" s="12" t="s">
        <v>105</v>
      </c>
      <c r="C196" s="2">
        <v>2</v>
      </c>
      <c r="E196" s="5">
        <v>782.5</v>
      </c>
      <c r="F196" s="5">
        <v>0</v>
      </c>
      <c r="G196" s="5">
        <v>777.5</v>
      </c>
      <c r="H196" s="5">
        <v>22.5</v>
      </c>
      <c r="I196" s="5">
        <v>1994</v>
      </c>
      <c r="J196" s="5" t="s">
        <v>52</v>
      </c>
      <c r="K196" s="5" t="s">
        <v>52</v>
      </c>
      <c r="L196" s="1" t="s">
        <v>78</v>
      </c>
    </row>
    <row r="197" spans="1:12" ht="12.75">
      <c r="A197" s="1" t="s">
        <v>219</v>
      </c>
      <c r="B197" s="1" t="s">
        <v>220</v>
      </c>
      <c r="C197" s="2">
        <v>6</v>
      </c>
      <c r="D197" s="1" t="s">
        <v>224</v>
      </c>
      <c r="E197" s="1">
        <v>1085</v>
      </c>
      <c r="F197" s="1">
        <v>799</v>
      </c>
      <c r="G197" s="1">
        <v>1884</v>
      </c>
      <c r="H197" s="1">
        <v>0</v>
      </c>
      <c r="J197" s="1" t="s">
        <v>52</v>
      </c>
      <c r="K197" s="1" t="s">
        <v>52</v>
      </c>
      <c r="L197" s="1" t="s">
        <v>221</v>
      </c>
    </row>
    <row r="198" spans="1:5" ht="12.75">
      <c r="A198" s="1" t="s">
        <v>208</v>
      </c>
      <c r="C198" s="2"/>
      <c r="E198" s="35">
        <f>SUM(E187+E191+E192+E193+E194+E195+E196+F197)</f>
        <v>8089.9</v>
      </c>
    </row>
    <row r="199" spans="1:11" ht="12.75">
      <c r="A199" s="17"/>
      <c r="B199" s="12"/>
      <c r="C199" s="2"/>
      <c r="E199" s="5"/>
      <c r="F199" s="5"/>
      <c r="G199" s="5"/>
      <c r="H199" s="5"/>
      <c r="I199" s="5"/>
      <c r="J199" s="5"/>
      <c r="K199" s="5"/>
    </row>
    <row r="200" spans="1:11" ht="12.75">
      <c r="A200" s="35" t="s">
        <v>223</v>
      </c>
      <c r="B200" s="12"/>
      <c r="C200" s="2"/>
      <c r="E200" s="5"/>
      <c r="F200" s="5"/>
      <c r="G200" s="5"/>
      <c r="H200" s="5"/>
      <c r="I200" s="5"/>
      <c r="J200" s="5"/>
      <c r="K200" s="5"/>
    </row>
    <row r="201" spans="1:11" ht="12.75">
      <c r="A201" s="17"/>
      <c r="B201" s="12"/>
      <c r="C201" s="2"/>
      <c r="E201" s="5"/>
      <c r="F201" s="5"/>
      <c r="G201" s="5"/>
      <c r="H201" s="5"/>
      <c r="I201" s="5"/>
      <c r="J201" s="5"/>
      <c r="K201" s="5"/>
    </row>
    <row r="202" spans="1:13" s="5" customFormat="1" ht="12.75">
      <c r="A202" s="5" t="s">
        <v>24</v>
      </c>
      <c r="B202" s="5" t="s">
        <v>23</v>
      </c>
      <c r="C202" s="6" t="s">
        <v>148</v>
      </c>
      <c r="D202" s="5" t="s">
        <v>225</v>
      </c>
      <c r="E202" s="5">
        <v>1800</v>
      </c>
      <c r="F202" s="5">
        <v>0</v>
      </c>
      <c r="G202" s="5">
        <v>1800</v>
      </c>
      <c r="H202" s="5">
        <v>0</v>
      </c>
      <c r="J202" s="10" t="s">
        <v>12</v>
      </c>
      <c r="K202" s="5" t="s">
        <v>52</v>
      </c>
      <c r="L202" s="25" t="s">
        <v>78</v>
      </c>
      <c r="M202" s="5" t="s">
        <v>147</v>
      </c>
    </row>
    <row r="203" spans="1:11" ht="12.75">
      <c r="A203" s="1" t="s">
        <v>76</v>
      </c>
      <c r="B203" s="1" t="s">
        <v>77</v>
      </c>
      <c r="C203" s="2">
        <v>1</v>
      </c>
      <c r="D203" s="1" t="s">
        <v>213</v>
      </c>
      <c r="E203" s="1">
        <v>2000</v>
      </c>
      <c r="F203" s="1">
        <v>3000</v>
      </c>
      <c r="G203" s="1">
        <v>5000</v>
      </c>
      <c r="H203" s="1">
        <v>0</v>
      </c>
      <c r="J203" s="1" t="s">
        <v>11</v>
      </c>
      <c r="K203" s="1" t="s">
        <v>12</v>
      </c>
    </row>
    <row r="204" spans="1:7" ht="12.75">
      <c r="A204" s="1" t="s">
        <v>208</v>
      </c>
      <c r="E204" s="35">
        <f>SUM(E197+E202+E203)</f>
        <v>4885</v>
      </c>
      <c r="F204" s="25"/>
      <c r="G204" s="25"/>
    </row>
    <row r="206" spans="1:5" ht="12.75">
      <c r="A206" s="35" t="s">
        <v>183</v>
      </c>
      <c r="E206" s="35">
        <f>SUM(E162+E172+E176+E184+E188+E198+E204)</f>
        <v>54034.700000000004</v>
      </c>
    </row>
    <row r="208" spans="1:13" ht="12.75">
      <c r="A208" s="38" t="s">
        <v>214</v>
      </c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1" s="5" customFormat="1" ht="12.75">
      <c r="A210" s="5" t="s">
        <v>65</v>
      </c>
      <c r="B210" s="5" t="s">
        <v>66</v>
      </c>
      <c r="C210" s="6">
        <v>1</v>
      </c>
      <c r="D210" s="32" t="s">
        <v>217</v>
      </c>
      <c r="E210" s="5">
        <v>2060</v>
      </c>
      <c r="F210" s="5">
        <v>7023</v>
      </c>
      <c r="G210" s="5">
        <v>8819</v>
      </c>
      <c r="H210" s="5">
        <v>-12.1</v>
      </c>
      <c r="J210" s="1" t="s">
        <v>6</v>
      </c>
      <c r="K210" s="1" t="s">
        <v>11</v>
      </c>
    </row>
    <row r="211" spans="1:12" ht="12.75">
      <c r="A211" s="1" t="s">
        <v>16</v>
      </c>
      <c r="B211" s="1" t="s">
        <v>13</v>
      </c>
      <c r="C211" s="2">
        <v>3</v>
      </c>
      <c r="D211" s="1" t="s">
        <v>18</v>
      </c>
      <c r="E211" s="1">
        <v>908.2</v>
      </c>
      <c r="F211" s="1">
        <v>0</v>
      </c>
      <c r="G211" s="1">
        <v>902.4</v>
      </c>
      <c r="H211" s="1">
        <v>-22.5</v>
      </c>
      <c r="I211" s="1">
        <v>2320</v>
      </c>
      <c r="J211" s="1" t="s">
        <v>6</v>
      </c>
      <c r="K211" s="1" t="s">
        <v>10</v>
      </c>
      <c r="L211" s="1" t="s">
        <v>41</v>
      </c>
    </row>
    <row r="212" spans="1:12" ht="12.75">
      <c r="A212" s="1" t="s">
        <v>16</v>
      </c>
      <c r="B212" s="1" t="s">
        <v>13</v>
      </c>
      <c r="C212" s="2">
        <v>4</v>
      </c>
      <c r="D212" s="1" t="s">
        <v>18</v>
      </c>
      <c r="E212" s="1">
        <v>908.2</v>
      </c>
      <c r="F212" s="1">
        <v>0</v>
      </c>
      <c r="G212" s="1">
        <v>902.4</v>
      </c>
      <c r="H212" s="1">
        <v>-22.5</v>
      </c>
      <c r="I212" s="1">
        <v>2320</v>
      </c>
      <c r="J212" s="1" t="s">
        <v>6</v>
      </c>
      <c r="K212" s="1" t="s">
        <v>10</v>
      </c>
      <c r="L212" s="1" t="s">
        <v>41</v>
      </c>
    </row>
    <row r="213" spans="1:13" s="5" customFormat="1" ht="12.75">
      <c r="A213" s="5" t="s">
        <v>24</v>
      </c>
      <c r="B213" s="5" t="s">
        <v>23</v>
      </c>
      <c r="C213" s="6">
        <v>7</v>
      </c>
      <c r="D213" s="5" t="s">
        <v>55</v>
      </c>
      <c r="E213" s="5">
        <v>500</v>
      </c>
      <c r="F213" s="5">
        <v>0</v>
      </c>
      <c r="G213" s="5">
        <v>500</v>
      </c>
      <c r="H213" s="5">
        <v>0</v>
      </c>
      <c r="J213" s="5" t="s">
        <v>25</v>
      </c>
      <c r="K213" s="5" t="s">
        <v>11</v>
      </c>
      <c r="L213" s="5" t="s">
        <v>41</v>
      </c>
      <c r="M213" s="21" t="s">
        <v>118</v>
      </c>
    </row>
    <row r="214" spans="1:12" ht="12.75">
      <c r="A214" s="1" t="s">
        <v>29</v>
      </c>
      <c r="B214" s="1" t="s">
        <v>30</v>
      </c>
      <c r="C214" s="24" t="s">
        <v>122</v>
      </c>
      <c r="D214" s="23" t="s">
        <v>79</v>
      </c>
      <c r="E214" s="1">
        <v>1034</v>
      </c>
      <c r="F214" s="1">
        <v>0</v>
      </c>
      <c r="G214" s="1">
        <v>1034</v>
      </c>
      <c r="H214" s="1">
        <v>0</v>
      </c>
      <c r="I214" s="1">
        <v>0</v>
      </c>
      <c r="J214" s="1" t="s">
        <v>11</v>
      </c>
      <c r="K214" s="21" t="s">
        <v>120</v>
      </c>
      <c r="L214" s="21" t="s">
        <v>158</v>
      </c>
    </row>
    <row r="215" spans="1:12" ht="12.75">
      <c r="A215" s="1" t="s">
        <v>29</v>
      </c>
      <c r="B215" s="1" t="s">
        <v>30</v>
      </c>
      <c r="C215" s="24" t="s">
        <v>121</v>
      </c>
      <c r="D215" s="23" t="s">
        <v>79</v>
      </c>
      <c r="E215" s="1">
        <v>3102</v>
      </c>
      <c r="F215" s="1">
        <v>0</v>
      </c>
      <c r="G215" s="1">
        <v>3102</v>
      </c>
      <c r="H215" s="1">
        <v>0</v>
      </c>
      <c r="I215" s="1">
        <v>0</v>
      </c>
      <c r="J215" s="21" t="s">
        <v>120</v>
      </c>
      <c r="K215" s="21" t="s">
        <v>120</v>
      </c>
      <c r="L215" s="21" t="s">
        <v>157</v>
      </c>
    </row>
    <row r="216" spans="1:12" ht="12.75">
      <c r="A216" s="1" t="s">
        <v>29</v>
      </c>
      <c r="B216" s="1" t="s">
        <v>30</v>
      </c>
      <c r="C216" s="24" t="s">
        <v>154</v>
      </c>
      <c r="D216" s="23" t="s">
        <v>156</v>
      </c>
      <c r="E216" s="1">
        <v>449</v>
      </c>
      <c r="F216" s="1">
        <v>0</v>
      </c>
      <c r="G216" s="1">
        <v>449</v>
      </c>
      <c r="H216" s="1">
        <v>0</v>
      </c>
      <c r="I216" s="1">
        <v>0</v>
      </c>
      <c r="J216" s="21" t="s">
        <v>120</v>
      </c>
      <c r="K216" s="21" t="s">
        <v>120</v>
      </c>
      <c r="L216" s="21" t="s">
        <v>157</v>
      </c>
    </row>
    <row r="217" spans="1:12" ht="12.75">
      <c r="A217" s="1" t="s">
        <v>29</v>
      </c>
      <c r="B217" s="1" t="s">
        <v>30</v>
      </c>
      <c r="C217" s="24" t="s">
        <v>155</v>
      </c>
      <c r="D217" s="23" t="s">
        <v>156</v>
      </c>
      <c r="E217" s="1">
        <v>449</v>
      </c>
      <c r="F217" s="1">
        <v>0</v>
      </c>
      <c r="G217" s="1">
        <v>449</v>
      </c>
      <c r="H217" s="1">
        <v>0</v>
      </c>
      <c r="I217" s="1">
        <v>0</v>
      </c>
      <c r="J217" s="21" t="s">
        <v>120</v>
      </c>
      <c r="K217" s="21" t="s">
        <v>120</v>
      </c>
      <c r="L217" s="21" t="s">
        <v>157</v>
      </c>
    </row>
    <row r="218" spans="1:13" ht="12.75">
      <c r="A218" s="18" t="s">
        <v>208</v>
      </c>
      <c r="B218"/>
      <c r="C218"/>
      <c r="D218"/>
      <c r="E218" s="38">
        <f>SUM(F210+E211+E212+E213+E214+E215/2)</f>
        <v>11924.4</v>
      </c>
      <c r="F218"/>
      <c r="G218"/>
      <c r="H218"/>
      <c r="I218"/>
      <c r="J218"/>
      <c r="K218"/>
      <c r="L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5" ht="12.75">
      <c r="A220" s="35" t="s">
        <v>215</v>
      </c>
      <c r="C220" s="2"/>
      <c r="D220" s="3"/>
      <c r="E220" s="35">
        <f>SUM(E154+E206+E218)</f>
        <v>149116.5</v>
      </c>
    </row>
  </sheetData>
  <sheetProtection selectLockedCells="1" selectUnlockedCells="1"/>
  <printOptions/>
  <pageMargins left="0.7875" right="0.7875" top="0.9840277777777778" bottom="0.9840277777777778" header="0.5118110236220472" footer="0.5118110236220472"/>
  <pageSetup fitToHeight="0" fitToWidth="1" horizontalDpi="300" verticalDpi="3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="99" zoomScaleNormal="99"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25.28125" style="1" bestFit="1" customWidth="1"/>
    <col min="2" max="2" width="9.140625" style="1" bestFit="1" customWidth="1"/>
    <col min="3" max="3" width="8.00390625" style="1" customWidth="1"/>
    <col min="4" max="4" width="32.7109375" style="1" customWidth="1"/>
    <col min="5" max="9" width="7.7109375" style="1" customWidth="1"/>
    <col min="10" max="10" width="10.00390625" style="1" bestFit="1" customWidth="1"/>
    <col min="11" max="11" width="11.8515625" style="1" bestFit="1" customWidth="1"/>
    <col min="12" max="12" width="44.140625" style="1" bestFit="1" customWidth="1"/>
    <col min="13" max="13" width="54.7109375" style="1" bestFit="1" customWidth="1"/>
    <col min="14" max="16384" width="11.421875" style="1" customWidth="1"/>
  </cols>
  <sheetData>
    <row r="1" spans="1:13" ht="29.25" customHeight="1">
      <c r="A1" s="1" t="s">
        <v>0</v>
      </c>
      <c r="B1" s="1" t="s">
        <v>1</v>
      </c>
      <c r="C1" s="3" t="s">
        <v>71</v>
      </c>
      <c r="D1" s="3" t="s">
        <v>58</v>
      </c>
      <c r="E1" s="14" t="s">
        <v>89</v>
      </c>
      <c r="F1" s="14" t="s">
        <v>90</v>
      </c>
      <c r="G1" s="14" t="s">
        <v>91</v>
      </c>
      <c r="H1" s="14" t="s">
        <v>92</v>
      </c>
      <c r="I1" s="14" t="s">
        <v>93</v>
      </c>
      <c r="J1" s="1" t="s">
        <v>2</v>
      </c>
      <c r="K1" s="1" t="s">
        <v>3</v>
      </c>
      <c r="L1" s="1" t="s">
        <v>21</v>
      </c>
      <c r="M1" s="3" t="s">
        <v>59</v>
      </c>
    </row>
    <row r="2" spans="1:3" ht="12.75">
      <c r="A2" s="21" t="s">
        <v>218</v>
      </c>
      <c r="C2" s="2"/>
    </row>
    <row r="3" spans="1:13" s="4" customFormat="1" ht="12.75">
      <c r="A3" s="28" t="s">
        <v>16</v>
      </c>
      <c r="B3" s="28" t="s">
        <v>13</v>
      </c>
      <c r="C3" s="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2" ht="12.75">
      <c r="A4" s="1" t="s">
        <v>16</v>
      </c>
      <c r="B4" s="1" t="s">
        <v>13</v>
      </c>
      <c r="C4" s="2">
        <v>1</v>
      </c>
      <c r="D4" s="1" t="s">
        <v>18</v>
      </c>
      <c r="E4" s="1">
        <v>908.2</v>
      </c>
      <c r="F4" s="1">
        <v>0</v>
      </c>
      <c r="G4" s="1">
        <v>902.4</v>
      </c>
      <c r="H4" s="1">
        <v>-22.5</v>
      </c>
      <c r="I4" s="1">
        <v>2320</v>
      </c>
      <c r="J4" s="1" t="s">
        <v>6</v>
      </c>
      <c r="K4" s="1" t="s">
        <v>10</v>
      </c>
      <c r="L4" s="1" t="s">
        <v>41</v>
      </c>
    </row>
    <row r="5" spans="1:12" ht="12.75">
      <c r="A5" s="1" t="s">
        <v>16</v>
      </c>
      <c r="B5" s="1" t="s">
        <v>13</v>
      </c>
      <c r="C5" s="2">
        <v>2</v>
      </c>
      <c r="D5" s="1" t="s">
        <v>18</v>
      </c>
      <c r="E5" s="1">
        <v>908.2</v>
      </c>
      <c r="F5" s="1">
        <v>0</v>
      </c>
      <c r="G5" s="1">
        <v>902.4</v>
      </c>
      <c r="H5" s="1">
        <v>-22.5</v>
      </c>
      <c r="I5" s="1">
        <v>2320</v>
      </c>
      <c r="J5" s="1" t="s">
        <v>6</v>
      </c>
      <c r="K5" s="1" t="s">
        <v>10</v>
      </c>
      <c r="L5" s="1" t="s">
        <v>41</v>
      </c>
    </row>
    <row r="6" spans="1:12" ht="12.75">
      <c r="A6" s="1" t="s">
        <v>16</v>
      </c>
      <c r="B6" s="1" t="s">
        <v>13</v>
      </c>
      <c r="C6" s="2">
        <v>3</v>
      </c>
      <c r="D6" s="1" t="s">
        <v>18</v>
      </c>
      <c r="E6" s="1">
        <v>908.2</v>
      </c>
      <c r="F6" s="1">
        <v>0</v>
      </c>
      <c r="G6" s="1">
        <v>902.4</v>
      </c>
      <c r="H6" s="1">
        <v>-22.5</v>
      </c>
      <c r="I6" s="1">
        <v>2320</v>
      </c>
      <c r="J6" s="1" t="s">
        <v>6</v>
      </c>
      <c r="K6" s="1" t="s">
        <v>10</v>
      </c>
      <c r="L6" s="1" t="s">
        <v>41</v>
      </c>
    </row>
    <row r="7" spans="1:12" ht="12.75">
      <c r="A7" s="1" t="s">
        <v>16</v>
      </c>
      <c r="B7" s="1" t="s">
        <v>13</v>
      </c>
      <c r="C7" s="2">
        <v>4</v>
      </c>
      <c r="D7" s="1" t="s">
        <v>18</v>
      </c>
      <c r="E7" s="1">
        <v>908.2</v>
      </c>
      <c r="F7" s="1">
        <v>0</v>
      </c>
      <c r="G7" s="1">
        <v>902.4</v>
      </c>
      <c r="H7" s="1">
        <v>-22.5</v>
      </c>
      <c r="I7" s="1">
        <v>2320</v>
      </c>
      <c r="J7" s="1" t="s">
        <v>6</v>
      </c>
      <c r="K7" s="1" t="s">
        <v>10</v>
      </c>
      <c r="L7" s="1" t="s">
        <v>41</v>
      </c>
    </row>
    <row r="8" spans="1:12" ht="12.75">
      <c r="A8" s="1" t="s">
        <v>16</v>
      </c>
      <c r="B8" s="1" t="s">
        <v>13</v>
      </c>
      <c r="C8" s="2">
        <v>5</v>
      </c>
      <c r="D8" s="1" t="s">
        <v>18</v>
      </c>
      <c r="E8" s="1">
        <v>908.2</v>
      </c>
      <c r="F8" s="1">
        <v>0</v>
      </c>
      <c r="G8" s="1">
        <v>902.4</v>
      </c>
      <c r="H8" s="1">
        <v>-22.5</v>
      </c>
      <c r="I8" s="1">
        <v>2320</v>
      </c>
      <c r="J8" s="1" t="s">
        <v>10</v>
      </c>
      <c r="K8" s="1" t="s">
        <v>6</v>
      </c>
      <c r="L8" s="1" t="s">
        <v>41</v>
      </c>
    </row>
    <row r="9" spans="1:12" ht="12.75">
      <c r="A9" s="1" t="s">
        <v>16</v>
      </c>
      <c r="B9" s="1" t="s">
        <v>13</v>
      </c>
      <c r="C9" s="2">
        <v>6</v>
      </c>
      <c r="D9" s="1" t="s">
        <v>18</v>
      </c>
      <c r="E9" s="1">
        <v>908.2</v>
      </c>
      <c r="F9" s="1">
        <v>0</v>
      </c>
      <c r="G9" s="1">
        <v>902.4</v>
      </c>
      <c r="H9" s="1">
        <v>-22.5</v>
      </c>
      <c r="I9" s="1">
        <v>2320</v>
      </c>
      <c r="J9" s="1" t="s">
        <v>10</v>
      </c>
      <c r="K9" s="1" t="s">
        <v>6</v>
      </c>
      <c r="L9" s="1" t="s">
        <v>41</v>
      </c>
    </row>
    <row r="10" spans="1:12" ht="12.75">
      <c r="A10" s="25" t="s">
        <v>16</v>
      </c>
      <c r="B10" s="25" t="s">
        <v>13</v>
      </c>
      <c r="C10" s="26">
        <v>7</v>
      </c>
      <c r="D10" s="25" t="s">
        <v>18</v>
      </c>
      <c r="E10" s="25">
        <v>908.2</v>
      </c>
      <c r="F10" s="25">
        <v>0</v>
      </c>
      <c r="G10" s="25">
        <v>902.4</v>
      </c>
      <c r="H10" s="25">
        <v>-22.5</v>
      </c>
      <c r="I10" s="25">
        <v>2320</v>
      </c>
      <c r="J10" s="25" t="s">
        <v>6</v>
      </c>
      <c r="K10" s="25" t="s">
        <v>6</v>
      </c>
      <c r="L10" s="25" t="s">
        <v>41</v>
      </c>
    </row>
    <row r="11" spans="1:12" ht="12.75">
      <c r="A11" s="1" t="s">
        <v>16</v>
      </c>
      <c r="B11" s="1" t="s">
        <v>13</v>
      </c>
      <c r="C11" s="2">
        <v>8</v>
      </c>
      <c r="D11" s="1" t="s">
        <v>18</v>
      </c>
      <c r="E11" s="1">
        <v>908.2</v>
      </c>
      <c r="F11" s="1">
        <v>0</v>
      </c>
      <c r="G11" s="1">
        <v>902.4</v>
      </c>
      <c r="H11" s="1">
        <v>-22.5</v>
      </c>
      <c r="I11" s="1">
        <v>2320</v>
      </c>
      <c r="J11" s="1" t="s">
        <v>10</v>
      </c>
      <c r="K11" s="1" t="s">
        <v>10</v>
      </c>
      <c r="L11" s="1" t="s">
        <v>41</v>
      </c>
    </row>
    <row r="12" spans="1:12" ht="12.75">
      <c r="A12" s="1" t="s">
        <v>16</v>
      </c>
      <c r="B12" s="1" t="s">
        <v>13</v>
      </c>
      <c r="C12" s="2">
        <v>9</v>
      </c>
      <c r="D12" s="1" t="s">
        <v>19</v>
      </c>
      <c r="E12" s="1">
        <v>1035</v>
      </c>
      <c r="F12" s="1">
        <v>0</v>
      </c>
      <c r="G12" s="1">
        <v>1035</v>
      </c>
      <c r="H12" s="1">
        <v>0</v>
      </c>
      <c r="J12" s="1" t="s">
        <v>6</v>
      </c>
      <c r="K12" s="1" t="s">
        <v>10</v>
      </c>
      <c r="L12" s="1" t="s">
        <v>41</v>
      </c>
    </row>
    <row r="13" spans="1:12" ht="12.75">
      <c r="A13" s="1" t="s">
        <v>16</v>
      </c>
      <c r="B13" s="1" t="s">
        <v>13</v>
      </c>
      <c r="C13" s="2">
        <v>10</v>
      </c>
      <c r="D13" s="1" t="s">
        <v>19</v>
      </c>
      <c r="E13" s="1">
        <v>1035</v>
      </c>
      <c r="F13" s="1">
        <v>0</v>
      </c>
      <c r="G13" s="1">
        <v>1035</v>
      </c>
      <c r="H13" s="1">
        <v>0</v>
      </c>
      <c r="J13" s="1" t="s">
        <v>6</v>
      </c>
      <c r="K13" s="1" t="s">
        <v>10</v>
      </c>
      <c r="L13" s="1" t="s">
        <v>41</v>
      </c>
    </row>
    <row r="14" spans="1:12" ht="12.75">
      <c r="A14" s="1" t="s">
        <v>16</v>
      </c>
      <c r="B14" s="1" t="s">
        <v>13</v>
      </c>
      <c r="C14" s="2">
        <v>11</v>
      </c>
      <c r="D14" s="1" t="s">
        <v>19</v>
      </c>
      <c r="E14" s="1">
        <v>1035</v>
      </c>
      <c r="F14" s="1">
        <v>0</v>
      </c>
      <c r="G14" s="1">
        <v>1035</v>
      </c>
      <c r="H14" s="1">
        <v>0</v>
      </c>
      <c r="J14" s="1" t="s">
        <v>6</v>
      </c>
      <c r="K14" s="1" t="s">
        <v>6</v>
      </c>
      <c r="L14" s="1" t="s">
        <v>41</v>
      </c>
    </row>
    <row r="15" spans="1:12" ht="12.75">
      <c r="A15" s="1" t="s">
        <v>16</v>
      </c>
      <c r="B15" s="1" t="s">
        <v>13</v>
      </c>
      <c r="C15" s="2">
        <v>12</v>
      </c>
      <c r="D15" s="1" t="s">
        <v>19</v>
      </c>
      <c r="E15" s="1">
        <v>1035</v>
      </c>
      <c r="F15" s="1">
        <v>0</v>
      </c>
      <c r="G15" s="1">
        <v>1035</v>
      </c>
      <c r="H15" s="1">
        <v>0</v>
      </c>
      <c r="J15" s="1" t="s">
        <v>10</v>
      </c>
      <c r="K15" s="1" t="s">
        <v>10</v>
      </c>
      <c r="L15" s="1" t="s">
        <v>41</v>
      </c>
    </row>
    <row r="16" spans="1:12" ht="12.75">
      <c r="A16" s="1" t="s">
        <v>16</v>
      </c>
      <c r="B16" s="1" t="s">
        <v>13</v>
      </c>
      <c r="C16" s="2">
        <v>13</v>
      </c>
      <c r="D16" s="1" t="s">
        <v>19</v>
      </c>
      <c r="E16" s="1">
        <v>1034.5</v>
      </c>
      <c r="F16" s="1">
        <v>0</v>
      </c>
      <c r="G16" s="1">
        <v>1030.6</v>
      </c>
      <c r="H16" s="1">
        <v>-17.2</v>
      </c>
      <c r="I16" s="1">
        <v>3448.3</v>
      </c>
      <c r="J16" s="1" t="s">
        <v>6</v>
      </c>
      <c r="K16" s="1" t="s">
        <v>10</v>
      </c>
      <c r="L16" s="1" t="s">
        <v>41</v>
      </c>
    </row>
    <row r="17" spans="1:12" ht="12.75">
      <c r="A17" s="1" t="s">
        <v>16</v>
      </c>
      <c r="B17" s="1" t="s">
        <v>13</v>
      </c>
      <c r="C17" s="2">
        <v>14</v>
      </c>
      <c r="D17" s="1" t="s">
        <v>19</v>
      </c>
      <c r="E17" s="1">
        <v>1034.5</v>
      </c>
      <c r="F17" s="1">
        <v>0</v>
      </c>
      <c r="G17" s="1">
        <v>1030.6</v>
      </c>
      <c r="H17" s="1">
        <v>-17.2</v>
      </c>
      <c r="I17" s="1">
        <v>3448.3</v>
      </c>
      <c r="J17" s="1" t="s">
        <v>6</v>
      </c>
      <c r="K17" s="1" t="s">
        <v>10</v>
      </c>
      <c r="L17" s="1" t="s">
        <v>41</v>
      </c>
    </row>
    <row r="18" spans="1:12" ht="12.75">
      <c r="A18" s="1" t="s">
        <v>16</v>
      </c>
      <c r="B18" s="1" t="s">
        <v>13</v>
      </c>
      <c r="C18" s="2">
        <v>15</v>
      </c>
      <c r="D18" s="1" t="s">
        <v>19</v>
      </c>
      <c r="E18" s="1">
        <v>1034.5</v>
      </c>
      <c r="F18" s="1">
        <v>0</v>
      </c>
      <c r="G18" s="1">
        <v>1030.6</v>
      </c>
      <c r="H18" s="1">
        <v>-17.2</v>
      </c>
      <c r="I18" s="1">
        <v>3448.3</v>
      </c>
      <c r="J18" s="1" t="s">
        <v>6</v>
      </c>
      <c r="K18" s="1" t="s">
        <v>10</v>
      </c>
      <c r="L18" s="1" t="s">
        <v>41</v>
      </c>
    </row>
    <row r="19" spans="1:12" ht="12.75">
      <c r="A19" s="1" t="s">
        <v>16</v>
      </c>
      <c r="B19" s="1" t="s">
        <v>13</v>
      </c>
      <c r="C19" s="2">
        <v>16</v>
      </c>
      <c r="D19" s="1" t="s">
        <v>19</v>
      </c>
      <c r="E19" s="1">
        <v>1034.5</v>
      </c>
      <c r="F19" s="1">
        <v>0</v>
      </c>
      <c r="G19" s="1">
        <v>1030.6</v>
      </c>
      <c r="H19" s="1">
        <v>-17.2</v>
      </c>
      <c r="I19" s="1">
        <v>3448.3</v>
      </c>
      <c r="J19" s="1" t="s">
        <v>6</v>
      </c>
      <c r="K19" s="1" t="s">
        <v>10</v>
      </c>
      <c r="L19" s="1" t="s">
        <v>41</v>
      </c>
    </row>
    <row r="20" spans="1:11" ht="12.75">
      <c r="A20" s="1" t="s">
        <v>16</v>
      </c>
      <c r="B20" s="1" t="s">
        <v>13</v>
      </c>
      <c r="C20" s="2">
        <v>17</v>
      </c>
      <c r="D20" s="1" t="s">
        <v>138</v>
      </c>
      <c r="E20" s="1">
        <v>979.2</v>
      </c>
      <c r="F20" s="1">
        <v>0</v>
      </c>
      <c r="G20" s="1">
        <v>973</v>
      </c>
      <c r="H20" s="1">
        <v>-22.37</v>
      </c>
      <c r="I20" s="1">
        <v>2507</v>
      </c>
      <c r="J20" s="1" t="s">
        <v>11</v>
      </c>
      <c r="K20" s="1" t="s">
        <v>10</v>
      </c>
    </row>
    <row r="21" spans="1:11" ht="12.75">
      <c r="A21" s="1" t="s">
        <v>16</v>
      </c>
      <c r="B21" s="1" t="s">
        <v>13</v>
      </c>
      <c r="C21" s="2">
        <v>18</v>
      </c>
      <c r="D21" s="1" t="s">
        <v>138</v>
      </c>
      <c r="E21" s="1">
        <v>979.2</v>
      </c>
      <c r="F21" s="1">
        <v>0</v>
      </c>
      <c r="G21" s="1">
        <v>973</v>
      </c>
      <c r="H21" s="1">
        <v>-22.37</v>
      </c>
      <c r="I21" s="1">
        <v>2507</v>
      </c>
      <c r="J21" s="1" t="s">
        <v>6</v>
      </c>
      <c r="K21" s="1" t="s">
        <v>11</v>
      </c>
    </row>
    <row r="22" spans="1:11" ht="12.75">
      <c r="A22" s="1" t="s">
        <v>16</v>
      </c>
      <c r="B22" s="1" t="s">
        <v>13</v>
      </c>
      <c r="C22" s="2">
        <v>19</v>
      </c>
      <c r="D22" s="1" t="s">
        <v>138</v>
      </c>
      <c r="E22" s="1">
        <v>979.2</v>
      </c>
      <c r="F22" s="1">
        <v>0</v>
      </c>
      <c r="G22" s="1">
        <v>973</v>
      </c>
      <c r="H22" s="1">
        <v>-22.37</v>
      </c>
      <c r="I22" s="1">
        <v>2507</v>
      </c>
      <c r="J22" s="1" t="s">
        <v>11</v>
      </c>
      <c r="K22" s="1" t="s">
        <v>6</v>
      </c>
    </row>
    <row r="23" spans="1:11" ht="12.75">
      <c r="A23" s="1" t="s">
        <v>16</v>
      </c>
      <c r="B23" s="1" t="s">
        <v>13</v>
      </c>
      <c r="C23" s="2">
        <v>20</v>
      </c>
      <c r="D23" s="1" t="s">
        <v>138</v>
      </c>
      <c r="E23" s="1">
        <v>979.2</v>
      </c>
      <c r="F23" s="1">
        <v>0</v>
      </c>
      <c r="G23" s="1">
        <v>973</v>
      </c>
      <c r="H23" s="1">
        <v>-22.37</v>
      </c>
      <c r="I23" s="1">
        <v>2507</v>
      </c>
      <c r="J23" s="1" t="s">
        <v>10</v>
      </c>
      <c r="K23" s="1" t="s">
        <v>11</v>
      </c>
    </row>
    <row r="24" spans="1:11" ht="12.75">
      <c r="A24" s="1" t="s">
        <v>16</v>
      </c>
      <c r="B24" s="1" t="s">
        <v>13</v>
      </c>
      <c r="C24" s="2">
        <v>21</v>
      </c>
      <c r="D24" s="1" t="s">
        <v>138</v>
      </c>
      <c r="E24" s="1">
        <v>1000</v>
      </c>
      <c r="F24" s="1">
        <v>0</v>
      </c>
      <c r="G24" s="1">
        <v>1000</v>
      </c>
      <c r="J24" s="1" t="s">
        <v>6</v>
      </c>
      <c r="K24" s="1" t="s">
        <v>10</v>
      </c>
    </row>
    <row r="25" spans="1:13" s="4" customFormat="1" ht="12.75">
      <c r="A25" s="28" t="s">
        <v>44</v>
      </c>
      <c r="B25" s="28" t="s">
        <v>45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2" ht="12.75">
      <c r="A26" s="1" t="s">
        <v>44</v>
      </c>
      <c r="B26" s="1" t="s">
        <v>45</v>
      </c>
      <c r="C26" s="2">
        <v>1</v>
      </c>
      <c r="D26" s="3" t="s">
        <v>134</v>
      </c>
      <c r="E26" s="1">
        <v>1803.6</v>
      </c>
      <c r="F26" s="1">
        <v>2460.4</v>
      </c>
      <c r="G26" s="1">
        <v>4080.9</v>
      </c>
      <c r="H26" s="1">
        <v>-67.8</v>
      </c>
      <c r="J26" s="1" t="s">
        <v>11</v>
      </c>
      <c r="K26" s="1" t="s">
        <v>11</v>
      </c>
      <c r="L26" s="1" t="s">
        <v>41</v>
      </c>
    </row>
    <row r="27" spans="1:13" ht="12.75">
      <c r="A27" s="28" t="s">
        <v>76</v>
      </c>
      <c r="B27" s="28" t="s">
        <v>77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1" ht="12.75">
      <c r="A28" s="1" t="s">
        <v>76</v>
      </c>
      <c r="B28" s="1" t="s">
        <v>77</v>
      </c>
      <c r="C28" s="2">
        <v>1</v>
      </c>
      <c r="D28" s="1" t="s">
        <v>213</v>
      </c>
      <c r="E28" s="1">
        <v>2000</v>
      </c>
      <c r="F28" s="1">
        <v>3000</v>
      </c>
      <c r="G28" s="1">
        <v>5000</v>
      </c>
      <c r="H28" s="1">
        <v>0</v>
      </c>
      <c r="J28" s="1" t="s">
        <v>11</v>
      </c>
      <c r="K28" s="1" t="s">
        <v>12</v>
      </c>
    </row>
    <row r="29" spans="1:13" s="4" customFormat="1" ht="12.75">
      <c r="A29" s="28" t="s">
        <v>14</v>
      </c>
      <c r="B29" s="28" t="s">
        <v>15</v>
      </c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2" ht="12.75">
      <c r="A30" s="15" t="s">
        <v>14</v>
      </c>
      <c r="B30" s="15" t="s">
        <v>15</v>
      </c>
      <c r="C30" s="16">
        <v>2</v>
      </c>
      <c r="D30" s="1" t="s">
        <v>137</v>
      </c>
      <c r="E30" s="12">
        <v>274.3</v>
      </c>
      <c r="F30" s="15">
        <v>2924.3</v>
      </c>
      <c r="G30" s="15">
        <v>3163.6</v>
      </c>
      <c r="H30" s="15">
        <v>-11</v>
      </c>
      <c r="I30" s="15"/>
      <c r="J30" s="15" t="s">
        <v>6</v>
      </c>
      <c r="K30" s="15" t="s">
        <v>10</v>
      </c>
      <c r="L30" s="15"/>
    </row>
    <row r="31" spans="1:13" s="4" customFormat="1" ht="12.75">
      <c r="A31" s="28" t="s">
        <v>111</v>
      </c>
      <c r="B31" s="28" t="s">
        <v>133</v>
      </c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2" ht="12.75">
      <c r="A32" s="18" t="s">
        <v>111</v>
      </c>
      <c r="B32" s="18" t="s">
        <v>112</v>
      </c>
      <c r="C32" s="16">
        <v>1</v>
      </c>
      <c r="E32" s="15">
        <v>2005.2</v>
      </c>
      <c r="F32" s="15">
        <v>0</v>
      </c>
      <c r="G32" s="15">
        <v>1962.3</v>
      </c>
      <c r="H32" s="15">
        <v>40</v>
      </c>
      <c r="I32" s="15">
        <v>2789.6</v>
      </c>
      <c r="J32" s="1" t="s">
        <v>11</v>
      </c>
      <c r="K32" s="1" t="s">
        <v>10</v>
      </c>
      <c r="L32" s="18" t="s">
        <v>26</v>
      </c>
    </row>
    <row r="33" spans="1:12" ht="12.75">
      <c r="A33" s="18" t="s">
        <v>111</v>
      </c>
      <c r="B33" s="18" t="s">
        <v>112</v>
      </c>
      <c r="C33" s="16">
        <v>2</v>
      </c>
      <c r="D33" s="1" t="s">
        <v>149</v>
      </c>
      <c r="E33" s="15">
        <v>1557.5</v>
      </c>
      <c r="F33" s="15">
        <v>1557.5</v>
      </c>
      <c r="G33" s="18">
        <v>3115</v>
      </c>
      <c r="H33" s="18">
        <v>0</v>
      </c>
      <c r="I33" s="15"/>
      <c r="J33" s="1" t="s">
        <v>11</v>
      </c>
      <c r="K33" s="1" t="s">
        <v>11</v>
      </c>
      <c r="L33" s="18"/>
    </row>
    <row r="34" spans="1:13" ht="12.75">
      <c r="A34" s="18" t="s">
        <v>111</v>
      </c>
      <c r="B34" s="18" t="s">
        <v>112</v>
      </c>
      <c r="C34" s="2">
        <v>3</v>
      </c>
      <c r="D34" s="20" t="s">
        <v>102</v>
      </c>
      <c r="E34" s="20">
        <v>750</v>
      </c>
      <c r="F34" s="20">
        <v>750</v>
      </c>
      <c r="G34" s="20">
        <v>1500</v>
      </c>
      <c r="H34" s="20">
        <v>0</v>
      </c>
      <c r="I34" s="20"/>
      <c r="J34" s="20" t="s">
        <v>11</v>
      </c>
      <c r="K34" s="20" t="s">
        <v>11</v>
      </c>
      <c r="L34" s="20" t="s">
        <v>41</v>
      </c>
      <c r="M34" s="22" t="s">
        <v>160</v>
      </c>
    </row>
    <row r="35" spans="1:13" ht="12.75">
      <c r="A35" s="18" t="s">
        <v>111</v>
      </c>
      <c r="B35" s="18" t="s">
        <v>112</v>
      </c>
      <c r="C35" s="2">
        <v>4</v>
      </c>
      <c r="D35" s="33" t="s">
        <v>179</v>
      </c>
      <c r="E35" s="20">
        <v>1600</v>
      </c>
      <c r="F35" s="20">
        <v>0</v>
      </c>
      <c r="G35" s="20">
        <v>1600</v>
      </c>
      <c r="H35" s="20">
        <v>0</v>
      </c>
      <c r="I35" s="20"/>
      <c r="J35" s="20" t="s">
        <v>11</v>
      </c>
      <c r="K35" s="20" t="s">
        <v>11</v>
      </c>
      <c r="L35" s="20"/>
      <c r="M35" s="22"/>
    </row>
    <row r="36" spans="1:13" s="4" customFormat="1" ht="12.75">
      <c r="A36" s="28" t="s">
        <v>4</v>
      </c>
      <c r="B36" s="28" t="s">
        <v>5</v>
      </c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2" ht="12.75">
      <c r="A37" s="1" t="s">
        <v>4</v>
      </c>
      <c r="B37" s="1" t="s">
        <v>5</v>
      </c>
      <c r="C37" s="2">
        <v>1</v>
      </c>
      <c r="D37" s="1" t="s">
        <v>17</v>
      </c>
      <c r="E37" s="1">
        <v>690</v>
      </c>
      <c r="F37" s="1">
        <v>0</v>
      </c>
      <c r="G37" s="1">
        <v>690</v>
      </c>
      <c r="H37" s="1">
        <v>0</v>
      </c>
      <c r="J37" s="1" t="s">
        <v>6</v>
      </c>
      <c r="K37" s="1" t="s">
        <v>10</v>
      </c>
      <c r="L37" s="1" t="s">
        <v>22</v>
      </c>
    </row>
    <row r="38" spans="1:12" ht="12.75">
      <c r="A38" s="1" t="s">
        <v>4</v>
      </c>
      <c r="B38" s="1" t="s">
        <v>5</v>
      </c>
      <c r="C38" s="2">
        <v>2</v>
      </c>
      <c r="D38" s="1" t="s">
        <v>17</v>
      </c>
      <c r="E38" s="1">
        <v>1034.5</v>
      </c>
      <c r="F38" s="1">
        <v>0</v>
      </c>
      <c r="G38" s="1">
        <v>1030.7</v>
      </c>
      <c r="H38" s="1">
        <v>-17.2</v>
      </c>
      <c r="I38" s="1">
        <v>3448</v>
      </c>
      <c r="J38" s="1" t="s">
        <v>6</v>
      </c>
      <c r="K38" s="1" t="s">
        <v>10</v>
      </c>
      <c r="L38" s="1" t="s">
        <v>22</v>
      </c>
    </row>
    <row r="39" spans="1:12" ht="12.75">
      <c r="A39" s="1" t="s">
        <v>4</v>
      </c>
      <c r="B39" s="1" t="s">
        <v>5</v>
      </c>
      <c r="C39" s="2">
        <v>3</v>
      </c>
      <c r="D39" s="1" t="s">
        <v>17</v>
      </c>
      <c r="E39" s="1">
        <v>1034.5</v>
      </c>
      <c r="F39" s="1">
        <v>0</v>
      </c>
      <c r="G39" s="1">
        <v>1030.7</v>
      </c>
      <c r="H39" s="1">
        <v>-17.2</v>
      </c>
      <c r="I39" s="1">
        <v>3448</v>
      </c>
      <c r="J39" s="1" t="s">
        <v>6</v>
      </c>
      <c r="K39" s="1" t="s">
        <v>10</v>
      </c>
      <c r="L39" s="1" t="s">
        <v>22</v>
      </c>
    </row>
    <row r="40" spans="1:12" ht="12.75">
      <c r="A40" s="1" t="s">
        <v>4</v>
      </c>
      <c r="B40" s="1" t="s">
        <v>5</v>
      </c>
      <c r="C40" s="2">
        <v>4</v>
      </c>
      <c r="D40" s="1" t="s">
        <v>17</v>
      </c>
      <c r="E40" s="1">
        <v>1034.5</v>
      </c>
      <c r="F40" s="1">
        <v>0</v>
      </c>
      <c r="G40" s="1">
        <v>1030.7</v>
      </c>
      <c r="H40" s="1">
        <v>-17.2</v>
      </c>
      <c r="I40" s="1">
        <v>3448</v>
      </c>
      <c r="J40" s="1" t="s">
        <v>6</v>
      </c>
      <c r="K40" s="1" t="s">
        <v>10</v>
      </c>
      <c r="L40" s="1" t="s">
        <v>22</v>
      </c>
    </row>
    <row r="41" spans="1:12" s="5" customFormat="1" ht="12.75">
      <c r="A41" s="1" t="s">
        <v>4</v>
      </c>
      <c r="B41" s="1" t="s">
        <v>5</v>
      </c>
      <c r="C41" s="2">
        <v>11</v>
      </c>
      <c r="D41" s="1" t="s">
        <v>17</v>
      </c>
      <c r="E41" s="1">
        <v>690</v>
      </c>
      <c r="F41" s="1">
        <v>0</v>
      </c>
      <c r="G41" s="1">
        <v>690</v>
      </c>
      <c r="H41" s="1">
        <v>0</v>
      </c>
      <c r="I41" s="1"/>
      <c r="J41" s="1" t="s">
        <v>6</v>
      </c>
      <c r="K41" s="1" t="s">
        <v>6</v>
      </c>
      <c r="L41" s="1" t="s">
        <v>22</v>
      </c>
    </row>
    <row r="42" spans="1:12" s="5" customFormat="1" ht="12.75">
      <c r="A42" s="5" t="s">
        <v>24</v>
      </c>
      <c r="B42" s="5" t="s">
        <v>23</v>
      </c>
      <c r="C42" s="6">
        <v>5</v>
      </c>
      <c r="D42" s="5" t="s">
        <v>60</v>
      </c>
      <c r="E42" s="5">
        <v>908.2</v>
      </c>
      <c r="F42" s="5">
        <v>0</v>
      </c>
      <c r="G42" s="5">
        <v>902.4</v>
      </c>
      <c r="H42" s="5">
        <v>-22.5</v>
      </c>
      <c r="I42" s="5">
        <v>2320</v>
      </c>
      <c r="J42" s="5" t="s">
        <v>11</v>
      </c>
      <c r="K42" s="5" t="s">
        <v>11</v>
      </c>
      <c r="L42" s="5" t="s">
        <v>41</v>
      </c>
    </row>
    <row r="43" spans="1:12" s="5" customFormat="1" ht="26.25">
      <c r="A43" s="5" t="s">
        <v>24</v>
      </c>
      <c r="B43" s="5" t="s">
        <v>23</v>
      </c>
      <c r="C43" s="6">
        <v>9</v>
      </c>
      <c r="D43" s="7" t="s">
        <v>61</v>
      </c>
      <c r="E43" s="5">
        <v>1100</v>
      </c>
      <c r="F43" s="5">
        <v>0</v>
      </c>
      <c r="G43" s="5">
        <v>1100</v>
      </c>
      <c r="H43" s="5">
        <v>0</v>
      </c>
      <c r="J43" s="5" t="s">
        <v>11</v>
      </c>
      <c r="K43" s="5" t="s">
        <v>11</v>
      </c>
      <c r="L43" s="5" t="s">
        <v>53</v>
      </c>
    </row>
    <row r="44" spans="1:13" s="4" customFormat="1" ht="26.25">
      <c r="A44" s="29" t="s">
        <v>135</v>
      </c>
      <c r="B44" s="28" t="s">
        <v>70</v>
      </c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2" ht="52.5">
      <c r="A45" s="3" t="s">
        <v>88</v>
      </c>
      <c r="B45" s="1" t="s">
        <v>70</v>
      </c>
      <c r="C45" s="2">
        <v>1</v>
      </c>
      <c r="D45" s="1" t="s">
        <v>17</v>
      </c>
      <c r="E45" s="1">
        <v>4071</v>
      </c>
      <c r="F45" s="1">
        <v>0</v>
      </c>
      <c r="G45" s="1">
        <v>3531.8</v>
      </c>
      <c r="H45" s="1">
        <v>90</v>
      </c>
      <c r="I45" s="1">
        <v>2298.9</v>
      </c>
      <c r="J45" s="1" t="s">
        <v>6</v>
      </c>
      <c r="K45" s="1" t="s">
        <v>11</v>
      </c>
      <c r="L45" s="1" t="s">
        <v>64</v>
      </c>
    </row>
    <row r="46" spans="1:12" ht="52.5">
      <c r="A46" s="3" t="s">
        <v>88</v>
      </c>
      <c r="B46" s="1" t="s">
        <v>70</v>
      </c>
      <c r="C46" s="2">
        <v>2</v>
      </c>
      <c r="D46" s="3" t="s">
        <v>86</v>
      </c>
      <c r="E46" s="1">
        <v>3103.5</v>
      </c>
      <c r="F46" s="1">
        <v>0</v>
      </c>
      <c r="G46" s="1">
        <v>3103.5</v>
      </c>
      <c r="H46" s="1">
        <v>0</v>
      </c>
      <c r="J46" s="1" t="s">
        <v>11</v>
      </c>
      <c r="K46" s="1" t="s">
        <v>11</v>
      </c>
      <c r="L46" s="1" t="s">
        <v>82</v>
      </c>
    </row>
    <row r="47" spans="1:12" ht="52.5">
      <c r="A47" s="3" t="s">
        <v>88</v>
      </c>
      <c r="B47" s="1" t="s">
        <v>70</v>
      </c>
      <c r="C47" s="2">
        <v>2</v>
      </c>
      <c r="D47" s="3" t="s">
        <v>87</v>
      </c>
      <c r="E47" s="1">
        <v>3096.7</v>
      </c>
      <c r="F47" s="1">
        <v>0</v>
      </c>
      <c r="G47" s="1">
        <v>3039.6</v>
      </c>
      <c r="H47" s="1">
        <v>31.6</v>
      </c>
      <c r="I47" s="1" t="s">
        <v>80</v>
      </c>
      <c r="J47" s="1" t="s">
        <v>11</v>
      </c>
      <c r="K47" s="1" t="s">
        <v>11</v>
      </c>
      <c r="L47" s="1" t="s">
        <v>81</v>
      </c>
    </row>
    <row r="48" spans="1:13" s="4" customFormat="1" ht="12.75">
      <c r="A48" s="28" t="s">
        <v>24</v>
      </c>
      <c r="B48" s="28" t="s">
        <v>23</v>
      </c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5" customFormat="1" ht="12.75">
      <c r="A49" s="5" t="s">
        <v>24</v>
      </c>
      <c r="B49" s="5" t="s">
        <v>23</v>
      </c>
      <c r="C49" s="6" t="s">
        <v>148</v>
      </c>
      <c r="D49" s="32" t="s">
        <v>216</v>
      </c>
      <c r="E49" s="5">
        <v>1800</v>
      </c>
      <c r="F49" s="5">
        <v>0</v>
      </c>
      <c r="G49" s="5">
        <v>1800</v>
      </c>
      <c r="H49" s="5">
        <v>0</v>
      </c>
      <c r="J49" s="10" t="s">
        <v>12</v>
      </c>
      <c r="K49" s="5" t="s">
        <v>52</v>
      </c>
      <c r="L49" s="25" t="s">
        <v>78</v>
      </c>
      <c r="M49" s="5" t="s">
        <v>147</v>
      </c>
    </row>
    <row r="50" spans="1:12" s="5" customFormat="1" ht="12.75">
      <c r="A50" s="5" t="s">
        <v>24</v>
      </c>
      <c r="B50" s="5" t="s">
        <v>23</v>
      </c>
      <c r="C50" s="6">
        <v>12</v>
      </c>
      <c r="D50" s="5" t="s">
        <v>75</v>
      </c>
      <c r="E50" s="5">
        <v>782.5</v>
      </c>
      <c r="F50" s="5">
        <v>0</v>
      </c>
      <c r="G50" s="5">
        <v>777.5</v>
      </c>
      <c r="H50" s="5">
        <v>22.5</v>
      </c>
      <c r="I50" s="5">
        <v>1994</v>
      </c>
      <c r="J50" s="5" t="s">
        <v>52</v>
      </c>
      <c r="K50" s="5" t="s">
        <v>52</v>
      </c>
      <c r="L50" s="25" t="s">
        <v>78</v>
      </c>
    </row>
    <row r="51" spans="1:12" s="5" customFormat="1" ht="12.75">
      <c r="A51" s="5" t="s">
        <v>24</v>
      </c>
      <c r="B51" s="5" t="s">
        <v>23</v>
      </c>
      <c r="C51" s="6">
        <v>13</v>
      </c>
      <c r="D51" s="5" t="s">
        <v>83</v>
      </c>
      <c r="E51" s="5">
        <v>782.5</v>
      </c>
      <c r="F51" s="5">
        <v>0</v>
      </c>
      <c r="G51" s="5">
        <v>777.5</v>
      </c>
      <c r="H51" s="5">
        <v>22.5</v>
      </c>
      <c r="I51" s="5">
        <v>1994</v>
      </c>
      <c r="J51" s="5" t="s">
        <v>52</v>
      </c>
      <c r="K51" s="5" t="s">
        <v>52</v>
      </c>
      <c r="L51" s="25" t="s">
        <v>78</v>
      </c>
    </row>
    <row r="52" spans="1:12" s="5" customFormat="1" ht="12.75">
      <c r="A52" s="5" t="s">
        <v>24</v>
      </c>
      <c r="B52" s="5" t="s">
        <v>23</v>
      </c>
      <c r="C52" s="6">
        <v>18</v>
      </c>
      <c r="D52" s="19" t="s">
        <v>115</v>
      </c>
      <c r="E52" s="13">
        <v>1100</v>
      </c>
      <c r="F52" s="13">
        <v>0</v>
      </c>
      <c r="G52" s="13">
        <v>1100</v>
      </c>
      <c r="H52" s="13">
        <v>0</v>
      </c>
      <c r="J52" s="5" t="s">
        <v>52</v>
      </c>
      <c r="K52" s="5" t="s">
        <v>52</v>
      </c>
      <c r="L52" s="25" t="s">
        <v>78</v>
      </c>
    </row>
    <row r="53" spans="1:12" s="5" customFormat="1" ht="12.75">
      <c r="A53" s="5" t="s">
        <v>24</v>
      </c>
      <c r="B53" s="5" t="s">
        <v>23</v>
      </c>
      <c r="C53" s="6">
        <v>19</v>
      </c>
      <c r="D53" s="19"/>
      <c r="E53" s="13">
        <v>1100</v>
      </c>
      <c r="F53" s="13">
        <v>0</v>
      </c>
      <c r="G53" s="13">
        <v>1100</v>
      </c>
      <c r="H53" s="13">
        <v>0</v>
      </c>
      <c r="J53" s="5" t="s">
        <v>52</v>
      </c>
      <c r="K53" s="5" t="s">
        <v>52</v>
      </c>
      <c r="L53" s="25" t="s">
        <v>78</v>
      </c>
    </row>
    <row r="54" spans="1:12" s="5" customFormat="1" ht="12.75">
      <c r="A54" s="5" t="s">
        <v>24</v>
      </c>
      <c r="B54" s="5" t="s">
        <v>23</v>
      </c>
      <c r="C54" s="6">
        <v>20</v>
      </c>
      <c r="D54" s="32" t="s">
        <v>173</v>
      </c>
      <c r="E54" s="13">
        <v>832.5</v>
      </c>
      <c r="F54" s="13">
        <v>267.5</v>
      </c>
      <c r="G54" s="13">
        <f>E54+F54</f>
        <v>1100</v>
      </c>
      <c r="H54" s="13">
        <v>0</v>
      </c>
      <c r="J54" s="5" t="s">
        <v>52</v>
      </c>
      <c r="K54" s="5" t="s">
        <v>52</v>
      </c>
      <c r="L54" s="25" t="s">
        <v>78</v>
      </c>
    </row>
    <row r="55" spans="1:12" s="5" customFormat="1" ht="12.75">
      <c r="A55" s="5" t="s">
        <v>24</v>
      </c>
      <c r="B55" s="5" t="s">
        <v>23</v>
      </c>
      <c r="C55" s="6">
        <v>21</v>
      </c>
      <c r="D55" s="32" t="s">
        <v>161</v>
      </c>
      <c r="E55" s="13">
        <v>1729.3</v>
      </c>
      <c r="F55" s="13">
        <v>2814.7</v>
      </c>
      <c r="G55" s="13">
        <v>4528.9</v>
      </c>
      <c r="H55" s="13">
        <v>-12</v>
      </c>
      <c r="J55" s="5" t="s">
        <v>52</v>
      </c>
      <c r="K55" s="5" t="s">
        <v>52</v>
      </c>
      <c r="L55" s="25" t="s">
        <v>78</v>
      </c>
    </row>
    <row r="56" spans="1:12" s="5" customFormat="1" ht="12.75">
      <c r="A56" s="5" t="s">
        <v>24</v>
      </c>
      <c r="B56" s="5" t="s">
        <v>23</v>
      </c>
      <c r="C56" s="30" t="s">
        <v>141</v>
      </c>
      <c r="D56" s="32" t="s">
        <v>140</v>
      </c>
      <c r="E56" s="13">
        <v>265</v>
      </c>
      <c r="F56" s="13">
        <v>0</v>
      </c>
      <c r="G56" s="13">
        <v>265</v>
      </c>
      <c r="H56" s="13">
        <v>0</v>
      </c>
      <c r="J56" s="5" t="s">
        <v>52</v>
      </c>
      <c r="K56" s="5" t="s">
        <v>52</v>
      </c>
      <c r="L56" s="25" t="s">
        <v>78</v>
      </c>
    </row>
    <row r="57" spans="1:12" s="5" customFormat="1" ht="12.75">
      <c r="A57" s="5" t="s">
        <v>24</v>
      </c>
      <c r="B57" s="5" t="s">
        <v>23</v>
      </c>
      <c r="C57" s="30" t="s">
        <v>142</v>
      </c>
      <c r="D57" s="32" t="s">
        <v>140</v>
      </c>
      <c r="E57" s="13">
        <v>265</v>
      </c>
      <c r="F57" s="13">
        <v>0</v>
      </c>
      <c r="G57" s="13">
        <v>265</v>
      </c>
      <c r="H57" s="13">
        <v>0</v>
      </c>
      <c r="J57" s="5" t="s">
        <v>52</v>
      </c>
      <c r="K57" s="5" t="s">
        <v>52</v>
      </c>
      <c r="L57" s="25" t="s">
        <v>78</v>
      </c>
    </row>
    <row r="58" spans="1:13" s="5" customFormat="1" ht="12.75">
      <c r="A58" s="5" t="s">
        <v>24</v>
      </c>
      <c r="B58" s="5" t="s">
        <v>23</v>
      </c>
      <c r="C58" s="30">
        <v>25</v>
      </c>
      <c r="D58" s="31" t="s">
        <v>164</v>
      </c>
      <c r="E58" s="13">
        <v>1910.9</v>
      </c>
      <c r="F58" s="13">
        <v>0</v>
      </c>
      <c r="G58" s="13">
        <v>1879.4</v>
      </c>
      <c r="H58" s="13">
        <v>36.13</v>
      </c>
      <c r="I58" s="5">
        <v>3030</v>
      </c>
      <c r="J58" s="5" t="s">
        <v>52</v>
      </c>
      <c r="K58" s="5" t="s">
        <v>52</v>
      </c>
      <c r="L58" s="25" t="s">
        <v>78</v>
      </c>
      <c r="M58" s="5" t="s">
        <v>165</v>
      </c>
    </row>
    <row r="59" spans="1:13" s="5" customFormat="1" ht="12.75">
      <c r="A59" s="5" t="s">
        <v>24</v>
      </c>
      <c r="B59" s="5" t="s">
        <v>23</v>
      </c>
      <c r="C59" s="30">
        <v>26</v>
      </c>
      <c r="D59" s="31" t="s">
        <v>162</v>
      </c>
      <c r="E59" s="13">
        <v>2314.5</v>
      </c>
      <c r="F59" s="13">
        <v>350.4</v>
      </c>
      <c r="G59" s="13">
        <v>2576.06</v>
      </c>
      <c r="H59" s="13">
        <v>45</v>
      </c>
      <c r="I59" s="5">
        <v>1994</v>
      </c>
      <c r="J59" s="5" t="s">
        <v>52</v>
      </c>
      <c r="K59" s="5" t="s">
        <v>52</v>
      </c>
      <c r="L59" s="25" t="s">
        <v>78</v>
      </c>
      <c r="M59" s="5" t="s">
        <v>163</v>
      </c>
    </row>
    <row r="60" spans="1:12" s="21" customFormat="1" ht="12.75">
      <c r="A60" s="5" t="s">
        <v>24</v>
      </c>
      <c r="B60" s="5" t="s">
        <v>23</v>
      </c>
      <c r="C60" s="24">
        <v>30</v>
      </c>
      <c r="D60" s="23" t="s">
        <v>178</v>
      </c>
      <c r="E60" s="21">
        <v>1100</v>
      </c>
      <c r="F60" s="21">
        <v>0</v>
      </c>
      <c r="G60" s="21">
        <v>1100</v>
      </c>
      <c r="H60" s="21">
        <v>0</v>
      </c>
      <c r="J60" s="21" t="s">
        <v>52</v>
      </c>
      <c r="K60" s="21" t="s">
        <v>52</v>
      </c>
      <c r="L60" s="21" t="s">
        <v>78</v>
      </c>
    </row>
    <row r="61" spans="1:13" ht="12.75">
      <c r="A61" s="39" t="s">
        <v>219</v>
      </c>
      <c r="B61" s="39" t="s">
        <v>220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2" ht="12.75">
      <c r="A62" s="1" t="s">
        <v>219</v>
      </c>
      <c r="B62" s="1" t="s">
        <v>220</v>
      </c>
      <c r="C62" s="2">
        <v>6</v>
      </c>
      <c r="D62" s="1" t="s">
        <v>224</v>
      </c>
      <c r="E62" s="1">
        <v>1085</v>
      </c>
      <c r="F62" s="1">
        <v>799</v>
      </c>
      <c r="G62" s="1">
        <v>1884</v>
      </c>
      <c r="H62" s="1">
        <v>0</v>
      </c>
      <c r="J62" s="1" t="s">
        <v>52</v>
      </c>
      <c r="K62" s="1" t="s">
        <v>52</v>
      </c>
      <c r="L62" s="1" t="s">
        <v>221</v>
      </c>
    </row>
    <row r="63" spans="1:12" ht="12.75">
      <c r="A63" s="1" t="s">
        <v>219</v>
      </c>
      <c r="B63" s="1" t="s">
        <v>220</v>
      </c>
      <c r="C63" s="2">
        <v>7</v>
      </c>
      <c r="E63" s="1">
        <v>1100</v>
      </c>
      <c r="F63" s="1">
        <v>0</v>
      </c>
      <c r="G63" s="1">
        <v>1100</v>
      </c>
      <c r="H63" s="1">
        <v>0</v>
      </c>
      <c r="I63" s="1">
        <v>0</v>
      </c>
      <c r="J63" s="1" t="s">
        <v>52</v>
      </c>
      <c r="K63" s="1" t="s">
        <v>52</v>
      </c>
      <c r="L63" s="1" t="s">
        <v>221</v>
      </c>
    </row>
    <row r="64" spans="1:12" ht="12.75">
      <c r="A64" s="1" t="s">
        <v>219</v>
      </c>
      <c r="B64" s="1" t="s">
        <v>220</v>
      </c>
      <c r="C64" s="2">
        <v>8</v>
      </c>
      <c r="E64" s="1">
        <v>1100</v>
      </c>
      <c r="F64" s="1">
        <v>0</v>
      </c>
      <c r="G64" s="1">
        <v>1100</v>
      </c>
      <c r="H64" s="1">
        <v>0</v>
      </c>
      <c r="I64" s="1">
        <v>0</v>
      </c>
      <c r="J64" s="1" t="s">
        <v>52</v>
      </c>
      <c r="K64" s="1" t="s">
        <v>52</v>
      </c>
      <c r="L64" s="1" t="s">
        <v>221</v>
      </c>
    </row>
    <row r="65" spans="1:13" s="4" customFormat="1" ht="12.75">
      <c r="A65" s="28" t="s">
        <v>104</v>
      </c>
      <c r="B65" s="28" t="s">
        <v>105</v>
      </c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2" ht="12.75">
      <c r="A66" s="17" t="s">
        <v>104</v>
      </c>
      <c r="B66" s="12" t="s">
        <v>105</v>
      </c>
      <c r="C66" s="2">
        <v>1</v>
      </c>
      <c r="E66" s="5">
        <v>782.5</v>
      </c>
      <c r="F66" s="5">
        <v>0</v>
      </c>
      <c r="G66" s="5">
        <v>777.5</v>
      </c>
      <c r="H66" s="5">
        <v>22.5</v>
      </c>
      <c r="I66" s="5">
        <v>1994</v>
      </c>
      <c r="J66" s="5" t="s">
        <v>52</v>
      </c>
      <c r="K66" s="5" t="s">
        <v>52</v>
      </c>
      <c r="L66" s="1" t="s">
        <v>78</v>
      </c>
    </row>
    <row r="67" spans="1:12" ht="12.75">
      <c r="A67" s="17" t="s">
        <v>104</v>
      </c>
      <c r="B67" s="12" t="s">
        <v>105</v>
      </c>
      <c r="C67" s="2">
        <v>2</v>
      </c>
      <c r="E67" s="5">
        <v>782.5</v>
      </c>
      <c r="F67" s="5">
        <v>0</v>
      </c>
      <c r="G67" s="5">
        <v>777.5</v>
      </c>
      <c r="H67" s="5">
        <v>22.5</v>
      </c>
      <c r="I67" s="5">
        <v>1994</v>
      </c>
      <c r="J67" s="5" t="s">
        <v>52</v>
      </c>
      <c r="K67" s="5" t="s">
        <v>52</v>
      </c>
      <c r="L67" s="1" t="s">
        <v>78</v>
      </c>
    </row>
    <row r="68" spans="1:13" s="4" customFormat="1" ht="12.75">
      <c r="A68" s="28" t="s">
        <v>46</v>
      </c>
      <c r="B68" s="28" t="s">
        <v>20</v>
      </c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2" ht="12.75">
      <c r="A69" s="1" t="s">
        <v>46</v>
      </c>
      <c r="B69" s="1" t="s">
        <v>20</v>
      </c>
      <c r="C69" s="2">
        <v>1</v>
      </c>
      <c r="E69" s="1">
        <v>1379.5</v>
      </c>
      <c r="F69" s="1">
        <v>0</v>
      </c>
      <c r="G69" s="1">
        <v>1379.5</v>
      </c>
      <c r="H69" s="1">
        <v>0</v>
      </c>
      <c r="J69" s="1" t="s">
        <v>11</v>
      </c>
      <c r="K69" s="1" t="s">
        <v>11</v>
      </c>
      <c r="L69" s="1" t="s">
        <v>41</v>
      </c>
    </row>
    <row r="70" spans="1:12" ht="12.75">
      <c r="A70" s="1" t="s">
        <v>46</v>
      </c>
      <c r="B70" s="1" t="s">
        <v>20</v>
      </c>
      <c r="C70" s="2">
        <v>2</v>
      </c>
      <c r="E70" s="1">
        <v>1379.5</v>
      </c>
      <c r="F70" s="1">
        <v>0</v>
      </c>
      <c r="G70" s="1">
        <v>1379.5</v>
      </c>
      <c r="H70" s="1">
        <v>0</v>
      </c>
      <c r="J70" s="1" t="s">
        <v>11</v>
      </c>
      <c r="K70" s="1" t="s">
        <v>11</v>
      </c>
      <c r="L70" s="1" t="s">
        <v>41</v>
      </c>
    </row>
    <row r="71" spans="1:12" ht="12.75">
      <c r="A71" s="1" t="s">
        <v>46</v>
      </c>
      <c r="B71" s="1" t="s">
        <v>20</v>
      </c>
      <c r="C71" s="2">
        <v>3</v>
      </c>
      <c r="E71" s="1">
        <v>1379.5</v>
      </c>
      <c r="F71" s="1">
        <v>0</v>
      </c>
      <c r="G71" s="1">
        <v>1379.5</v>
      </c>
      <c r="H71" s="1">
        <v>0</v>
      </c>
      <c r="J71" s="1" t="s">
        <v>11</v>
      </c>
      <c r="K71" s="1" t="s">
        <v>11</v>
      </c>
      <c r="L71" s="1" t="s">
        <v>41</v>
      </c>
    </row>
    <row r="72" spans="1:12" ht="12.75">
      <c r="A72" s="1" t="s">
        <v>46</v>
      </c>
      <c r="B72" s="1" t="s">
        <v>20</v>
      </c>
      <c r="C72" s="2">
        <v>4</v>
      </c>
      <c r="E72" s="1">
        <v>1379.5</v>
      </c>
      <c r="F72" s="1">
        <v>0</v>
      </c>
      <c r="G72" s="1">
        <v>1379.5</v>
      </c>
      <c r="H72" s="1">
        <v>0</v>
      </c>
      <c r="J72" s="1" t="s">
        <v>11</v>
      </c>
      <c r="K72" s="1" t="s">
        <v>11</v>
      </c>
      <c r="L72" s="1" t="s">
        <v>41</v>
      </c>
    </row>
    <row r="73" spans="1:12" ht="12.75">
      <c r="A73" s="1" t="s">
        <v>46</v>
      </c>
      <c r="B73" s="1" t="s">
        <v>20</v>
      </c>
      <c r="C73" s="2">
        <v>5</v>
      </c>
      <c r="E73" s="1">
        <v>1379.5</v>
      </c>
      <c r="F73" s="1">
        <v>0</v>
      </c>
      <c r="G73" s="1">
        <v>1379.5</v>
      </c>
      <c r="H73" s="1">
        <v>0</v>
      </c>
      <c r="J73" s="1" t="s">
        <v>10</v>
      </c>
      <c r="K73" s="1" t="s">
        <v>11</v>
      </c>
      <c r="L73" s="1" t="s">
        <v>41</v>
      </c>
    </row>
    <row r="74" spans="1:12" ht="12.75">
      <c r="A74" s="1" t="s">
        <v>46</v>
      </c>
      <c r="B74" s="1" t="s">
        <v>20</v>
      </c>
      <c r="C74" s="2">
        <v>6</v>
      </c>
      <c r="E74" s="1">
        <v>1379.5</v>
      </c>
      <c r="F74" s="1">
        <v>0</v>
      </c>
      <c r="G74" s="1">
        <v>1379.5</v>
      </c>
      <c r="H74" s="1">
        <v>0</v>
      </c>
      <c r="J74" s="1" t="s">
        <v>6</v>
      </c>
      <c r="K74" s="1" t="s">
        <v>11</v>
      </c>
      <c r="L74" s="1" t="s">
        <v>41</v>
      </c>
    </row>
    <row r="75" spans="1:13" ht="12.75">
      <c r="A75" s="1" t="s">
        <v>46</v>
      </c>
      <c r="B75" s="1" t="s">
        <v>20</v>
      </c>
      <c r="C75" s="2">
        <v>7</v>
      </c>
      <c r="D75" s="1" t="s">
        <v>103</v>
      </c>
      <c r="E75" s="1">
        <v>1097.7</v>
      </c>
      <c r="F75" s="1">
        <v>3065.1</v>
      </c>
      <c r="G75" s="1">
        <v>4156.8</v>
      </c>
      <c r="H75" s="1">
        <v>12.967</v>
      </c>
      <c r="L75" s="1" t="s">
        <v>41</v>
      </c>
      <c r="M75" s="1" t="s">
        <v>54</v>
      </c>
    </row>
    <row r="76" spans="1:13" s="4" customFormat="1" ht="12.75">
      <c r="A76" s="28" t="s">
        <v>180</v>
      </c>
      <c r="B76" s="28" t="s">
        <v>7</v>
      </c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>
      <c r="A77" s="1" t="s">
        <v>180</v>
      </c>
      <c r="B77" s="1" t="s">
        <v>7</v>
      </c>
      <c r="C77" s="2">
        <v>1</v>
      </c>
      <c r="D77" s="1" t="s">
        <v>181</v>
      </c>
      <c r="E77" s="1">
        <v>2645</v>
      </c>
      <c r="F77" s="1">
        <v>1875</v>
      </c>
      <c r="G77" s="1">
        <v>4518</v>
      </c>
      <c r="H77" s="1">
        <v>9.48</v>
      </c>
      <c r="J77" s="5" t="s">
        <v>52</v>
      </c>
      <c r="M77" s="1" t="s">
        <v>182</v>
      </c>
    </row>
    <row r="78" spans="1:13" s="4" customFormat="1" ht="12.75">
      <c r="A78" s="28" t="s">
        <v>150</v>
      </c>
      <c r="B78" s="28" t="s">
        <v>151</v>
      </c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1" ht="12.75">
      <c r="A79" s="1" t="s">
        <v>150</v>
      </c>
      <c r="B79" s="1" t="s">
        <v>151</v>
      </c>
      <c r="C79" s="2">
        <v>1</v>
      </c>
      <c r="D79" s="1" t="s">
        <v>152</v>
      </c>
      <c r="E79" s="1">
        <v>1612</v>
      </c>
      <c r="F79" s="1">
        <v>1793</v>
      </c>
      <c r="G79" s="1">
        <v>3600</v>
      </c>
      <c r="H79" s="1">
        <v>0</v>
      </c>
      <c r="J79" s="21" t="s">
        <v>159</v>
      </c>
      <c r="K79" s="11" t="s">
        <v>12</v>
      </c>
    </row>
    <row r="80" spans="1:13" s="4" customFormat="1" ht="12.75">
      <c r="A80" s="28" t="s">
        <v>94</v>
      </c>
      <c r="B80" s="28" t="s">
        <v>94</v>
      </c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1" t="s">
        <v>94</v>
      </c>
      <c r="B81" s="1" t="s">
        <v>94</v>
      </c>
      <c r="C81" s="2">
        <v>1</v>
      </c>
      <c r="D81" s="1" t="s">
        <v>96</v>
      </c>
      <c r="E81" s="1">
        <v>3130</v>
      </c>
      <c r="F81" s="1">
        <v>0</v>
      </c>
      <c r="G81" s="1">
        <v>2818.3</v>
      </c>
      <c r="H81" s="1">
        <v>89.96</v>
      </c>
      <c r="I81" s="5">
        <v>1994</v>
      </c>
      <c r="J81" s="1" t="s">
        <v>52</v>
      </c>
      <c r="K81" s="1" t="s">
        <v>52</v>
      </c>
      <c r="L81" s="1" t="s">
        <v>78</v>
      </c>
      <c r="M81" s="1" t="s">
        <v>95</v>
      </c>
    </row>
    <row r="82" spans="1:13" s="4" customFormat="1" ht="12.75">
      <c r="A82" s="28" t="s">
        <v>170</v>
      </c>
      <c r="B82" s="28" t="s">
        <v>171</v>
      </c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1" ht="12.75">
      <c r="A83" s="1" t="s">
        <v>170</v>
      </c>
      <c r="B83" s="1" t="s">
        <v>171</v>
      </c>
      <c r="C83" s="2">
        <v>1</v>
      </c>
      <c r="D83" s="1" t="s">
        <v>172</v>
      </c>
      <c r="E83" s="5">
        <v>856</v>
      </c>
      <c r="F83" s="5">
        <v>1444</v>
      </c>
      <c r="G83" s="5">
        <f>E83+F83</f>
        <v>2300</v>
      </c>
      <c r="H83" s="5">
        <v>0</v>
      </c>
      <c r="I83" s="5"/>
      <c r="J83" s="1" t="s">
        <v>11</v>
      </c>
      <c r="K83" s="1" t="s">
        <v>11</v>
      </c>
    </row>
    <row r="84" spans="1:13" s="4" customFormat="1" ht="12.75">
      <c r="A84" s="28" t="s">
        <v>131</v>
      </c>
      <c r="B84" s="28" t="s">
        <v>130</v>
      </c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1" ht="12.75">
      <c r="A85" s="25" t="s">
        <v>131</v>
      </c>
      <c r="B85" s="25" t="s">
        <v>130</v>
      </c>
      <c r="C85" s="26">
        <v>2</v>
      </c>
      <c r="D85" s="25" t="s">
        <v>168</v>
      </c>
      <c r="E85" s="25">
        <v>345</v>
      </c>
      <c r="F85" s="25">
        <v>0</v>
      </c>
      <c r="G85" s="25">
        <v>345</v>
      </c>
      <c r="H85" s="25">
        <v>0</v>
      </c>
      <c r="I85" s="25"/>
      <c r="J85" s="1" t="s">
        <v>11</v>
      </c>
      <c r="K85" s="5" t="s">
        <v>52</v>
      </c>
    </row>
    <row r="86" spans="1:11" ht="12.75">
      <c r="A86" s="25" t="s">
        <v>131</v>
      </c>
      <c r="B86" s="25" t="s">
        <v>130</v>
      </c>
      <c r="C86" s="26">
        <v>3</v>
      </c>
      <c r="D86" s="25" t="s">
        <v>169</v>
      </c>
      <c r="E86" s="25">
        <v>345</v>
      </c>
      <c r="F86" s="25">
        <v>0</v>
      </c>
      <c r="G86" s="25">
        <v>345</v>
      </c>
      <c r="H86" s="25">
        <v>0</v>
      </c>
      <c r="I86" s="25"/>
      <c r="J86" s="1" t="s">
        <v>6</v>
      </c>
      <c r="K86" s="5" t="s">
        <v>52</v>
      </c>
    </row>
    <row r="87" spans="1:13" s="4" customFormat="1" ht="12.75">
      <c r="A87" s="28" t="s">
        <v>9</v>
      </c>
      <c r="B87" s="28" t="s">
        <v>8</v>
      </c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1" t="s">
        <v>9</v>
      </c>
      <c r="B88" s="1" t="s">
        <v>8</v>
      </c>
      <c r="C88" s="2">
        <v>1</v>
      </c>
      <c r="D88" s="1" t="s">
        <v>17</v>
      </c>
      <c r="E88" s="1">
        <v>1034.5</v>
      </c>
      <c r="F88" s="1">
        <v>0</v>
      </c>
      <c r="G88" s="1">
        <v>1034.5</v>
      </c>
      <c r="H88" s="1">
        <v>0</v>
      </c>
      <c r="J88" s="1" t="s">
        <v>6</v>
      </c>
      <c r="K88" s="1" t="s">
        <v>10</v>
      </c>
      <c r="L88" s="1" t="s">
        <v>26</v>
      </c>
      <c r="M88" s="21" t="s">
        <v>118</v>
      </c>
    </row>
    <row r="89" spans="1:13" ht="12.75">
      <c r="A89" s="1" t="s">
        <v>9</v>
      </c>
      <c r="B89" s="1" t="s">
        <v>8</v>
      </c>
      <c r="C89" s="2">
        <v>2</v>
      </c>
      <c r="D89" s="1" t="s">
        <v>17</v>
      </c>
      <c r="E89" s="1">
        <v>1034.5</v>
      </c>
      <c r="F89" s="1">
        <v>0</v>
      </c>
      <c r="G89" s="1">
        <v>1034.5</v>
      </c>
      <c r="H89" s="1">
        <v>0</v>
      </c>
      <c r="J89" s="1" t="s">
        <v>6</v>
      </c>
      <c r="K89" s="1" t="s">
        <v>10</v>
      </c>
      <c r="L89" s="1" t="s">
        <v>26</v>
      </c>
      <c r="M89" s="21" t="s">
        <v>118</v>
      </c>
    </row>
    <row r="90" spans="1:13" s="4" customFormat="1" ht="12.75">
      <c r="A90" s="28" t="s">
        <v>136</v>
      </c>
      <c r="B90" s="28" t="s">
        <v>106</v>
      </c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26.25">
      <c r="A91" s="3" t="s">
        <v>108</v>
      </c>
      <c r="B91" s="1" t="s">
        <v>106</v>
      </c>
      <c r="C91" s="2">
        <v>1</v>
      </c>
      <c r="E91" s="1">
        <v>345</v>
      </c>
      <c r="F91" s="1">
        <v>0</v>
      </c>
      <c r="G91" s="1">
        <v>345</v>
      </c>
      <c r="H91" s="1">
        <v>0</v>
      </c>
      <c r="J91" s="1" t="s">
        <v>6</v>
      </c>
      <c r="K91" s="1" t="s">
        <v>11</v>
      </c>
      <c r="L91" s="1" t="s">
        <v>64</v>
      </c>
      <c r="M91" s="21" t="s">
        <v>118</v>
      </c>
    </row>
    <row r="92" spans="1:13" ht="26.25">
      <c r="A92" s="3" t="s">
        <v>108</v>
      </c>
      <c r="B92" s="1" t="s">
        <v>106</v>
      </c>
      <c r="C92" s="2">
        <v>2</v>
      </c>
      <c r="E92" s="1">
        <v>345</v>
      </c>
      <c r="F92" s="1">
        <v>0</v>
      </c>
      <c r="G92" s="1">
        <v>345</v>
      </c>
      <c r="H92" s="1">
        <v>0</v>
      </c>
      <c r="J92" s="1" t="s">
        <v>6</v>
      </c>
      <c r="K92" s="1" t="s">
        <v>11</v>
      </c>
      <c r="L92" s="1" t="s">
        <v>64</v>
      </c>
      <c r="M92" s="21" t="s">
        <v>118</v>
      </c>
    </row>
    <row r="93" spans="1:13" ht="26.25">
      <c r="A93" s="3" t="s">
        <v>108</v>
      </c>
      <c r="B93" s="1" t="s">
        <v>106</v>
      </c>
      <c r="C93" s="2">
        <v>3</v>
      </c>
      <c r="E93" s="1">
        <v>345</v>
      </c>
      <c r="F93" s="1">
        <v>0</v>
      </c>
      <c r="G93" s="1">
        <v>345</v>
      </c>
      <c r="H93" s="1">
        <v>0</v>
      </c>
      <c r="J93" s="1" t="s">
        <v>10</v>
      </c>
      <c r="K93" s="1" t="s">
        <v>11</v>
      </c>
      <c r="L93" s="1" t="s">
        <v>64</v>
      </c>
      <c r="M93" s="21" t="s">
        <v>118</v>
      </c>
    </row>
    <row r="94" spans="1:13" ht="26.25">
      <c r="A94" s="3" t="s">
        <v>108</v>
      </c>
      <c r="B94" s="1" t="s">
        <v>106</v>
      </c>
      <c r="C94" s="2">
        <v>4</v>
      </c>
      <c r="E94" s="1">
        <v>345</v>
      </c>
      <c r="F94" s="1">
        <v>0</v>
      </c>
      <c r="G94" s="1">
        <v>345</v>
      </c>
      <c r="H94" s="1">
        <v>0</v>
      </c>
      <c r="J94" s="1" t="s">
        <v>10</v>
      </c>
      <c r="K94" s="1" t="s">
        <v>11</v>
      </c>
      <c r="L94" s="1" t="s">
        <v>64</v>
      </c>
      <c r="M94" s="21" t="s">
        <v>118</v>
      </c>
    </row>
    <row r="95" spans="1:13" s="4" customFormat="1" ht="12.75">
      <c r="A95" s="28" t="s">
        <v>28</v>
      </c>
      <c r="B95" s="28" t="s">
        <v>27</v>
      </c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2.75">
      <c r="A96" s="1" t="s">
        <v>28</v>
      </c>
      <c r="B96" s="1" t="s">
        <v>27</v>
      </c>
      <c r="C96" s="2">
        <v>1</v>
      </c>
      <c r="D96" s="1" t="s">
        <v>17</v>
      </c>
      <c r="E96" s="1">
        <v>689.7</v>
      </c>
      <c r="F96" s="1">
        <v>0</v>
      </c>
      <c r="G96" s="1">
        <v>688.6</v>
      </c>
      <c r="H96" s="1">
        <v>-11.4</v>
      </c>
      <c r="I96" s="1">
        <v>3448</v>
      </c>
      <c r="J96" s="1" t="s">
        <v>11</v>
      </c>
      <c r="K96" s="1" t="s">
        <v>11</v>
      </c>
      <c r="L96" s="1" t="s">
        <v>26</v>
      </c>
      <c r="M96" s="21" t="s">
        <v>118</v>
      </c>
    </row>
    <row r="97" spans="1:13" s="4" customFormat="1" ht="12.75">
      <c r="A97" s="28" t="s">
        <v>63</v>
      </c>
      <c r="B97" s="28" t="s">
        <v>62</v>
      </c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2" ht="12.75">
      <c r="A98" s="1" t="s">
        <v>63</v>
      </c>
      <c r="B98" s="1" t="s">
        <v>62</v>
      </c>
      <c r="C98" s="2">
        <v>1</v>
      </c>
      <c r="E98" s="1">
        <v>1035</v>
      </c>
      <c r="F98" s="1">
        <v>0</v>
      </c>
      <c r="G98" s="1">
        <v>1035</v>
      </c>
      <c r="H98" s="1">
        <v>0</v>
      </c>
      <c r="J98" s="1" t="s">
        <v>10</v>
      </c>
      <c r="K98" s="1" t="s">
        <v>11</v>
      </c>
      <c r="L98" s="1" t="s">
        <v>41</v>
      </c>
    </row>
    <row r="99" spans="1:12" ht="12.75">
      <c r="A99" s="1" t="s">
        <v>63</v>
      </c>
      <c r="B99" s="1" t="s">
        <v>62</v>
      </c>
      <c r="C99" s="2">
        <v>2</v>
      </c>
      <c r="E99" s="1">
        <v>1035</v>
      </c>
      <c r="F99" s="1">
        <v>0</v>
      </c>
      <c r="G99" s="1">
        <v>1035</v>
      </c>
      <c r="H99" s="1">
        <v>0</v>
      </c>
      <c r="J99" s="1" t="s">
        <v>6</v>
      </c>
      <c r="K99" s="1" t="s">
        <v>11</v>
      </c>
      <c r="L99" s="1" t="s">
        <v>41</v>
      </c>
    </row>
    <row r="100" spans="1:12" ht="12.75">
      <c r="A100" s="1" t="s">
        <v>63</v>
      </c>
      <c r="B100" s="1" t="s">
        <v>62</v>
      </c>
      <c r="C100" s="2">
        <v>3</v>
      </c>
      <c r="E100" s="1">
        <v>1035</v>
      </c>
      <c r="F100" s="1">
        <v>0</v>
      </c>
      <c r="G100" s="1">
        <v>1035</v>
      </c>
      <c r="H100" s="1">
        <v>0</v>
      </c>
      <c r="J100" s="1" t="s">
        <v>11</v>
      </c>
      <c r="K100" s="1" t="s">
        <v>11</v>
      </c>
      <c r="L100" s="1" t="s">
        <v>64</v>
      </c>
    </row>
    <row r="101" spans="1:12" ht="12.75">
      <c r="A101" s="1" t="s">
        <v>63</v>
      </c>
      <c r="B101" s="1" t="s">
        <v>62</v>
      </c>
      <c r="C101" s="2">
        <v>4</v>
      </c>
      <c r="E101" s="1">
        <v>1035</v>
      </c>
      <c r="F101" s="1">
        <v>0</v>
      </c>
      <c r="G101" s="1">
        <v>1035</v>
      </c>
      <c r="H101" s="1">
        <v>0</v>
      </c>
      <c r="J101" s="1" t="s">
        <v>11</v>
      </c>
      <c r="K101" s="1" t="s">
        <v>11</v>
      </c>
      <c r="L101" s="1" t="s">
        <v>64</v>
      </c>
    </row>
    <row r="102" spans="1:12" ht="12.75">
      <c r="A102" s="1" t="s">
        <v>63</v>
      </c>
      <c r="B102" s="1" t="s">
        <v>62</v>
      </c>
      <c r="C102" s="2">
        <v>5</v>
      </c>
      <c r="D102" s="1" t="s">
        <v>98</v>
      </c>
      <c r="E102" s="1">
        <v>250</v>
      </c>
      <c r="F102" s="1">
        <v>1820</v>
      </c>
      <c r="G102" s="1">
        <v>2070</v>
      </c>
      <c r="H102" s="1">
        <v>0</v>
      </c>
      <c r="J102" s="1" t="s">
        <v>11</v>
      </c>
      <c r="K102" s="1" t="s">
        <v>11</v>
      </c>
      <c r="L102" s="1" t="s">
        <v>97</v>
      </c>
    </row>
    <row r="103" spans="1:13" s="4" customFormat="1" ht="12.75">
      <c r="A103" s="28" t="s">
        <v>65</v>
      </c>
      <c r="B103" s="28" t="s">
        <v>66</v>
      </c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2" s="5" customFormat="1" ht="12.75">
      <c r="A104" s="5" t="s">
        <v>65</v>
      </c>
      <c r="B104" s="5" t="s">
        <v>66</v>
      </c>
      <c r="C104" s="6">
        <v>1</v>
      </c>
      <c r="D104" s="5" t="s">
        <v>67</v>
      </c>
      <c r="E104" s="5">
        <v>2060</v>
      </c>
      <c r="F104" s="5">
        <v>5998</v>
      </c>
      <c r="G104" s="5">
        <v>7689</v>
      </c>
      <c r="H104" s="5">
        <v>-22.7</v>
      </c>
      <c r="J104" s="1" t="s">
        <v>6</v>
      </c>
      <c r="K104" s="1" t="s">
        <v>11</v>
      </c>
      <c r="L104" s="1" t="s">
        <v>41</v>
      </c>
    </row>
    <row r="105" spans="1:11" s="5" customFormat="1" ht="12.75">
      <c r="A105" s="5" t="s">
        <v>65</v>
      </c>
      <c r="B105" s="5" t="s">
        <v>66</v>
      </c>
      <c r="C105" s="6">
        <v>1</v>
      </c>
      <c r="D105" s="32" t="s">
        <v>217</v>
      </c>
      <c r="E105" s="5">
        <v>2060</v>
      </c>
      <c r="F105" s="5">
        <v>7023</v>
      </c>
      <c r="G105" s="5">
        <v>8819</v>
      </c>
      <c r="H105" s="5">
        <v>-12.1</v>
      </c>
      <c r="J105" s="1" t="s">
        <v>6</v>
      </c>
      <c r="K105" s="1" t="s">
        <v>11</v>
      </c>
    </row>
    <row r="106" spans="1:13" s="5" customFormat="1" ht="12.75">
      <c r="A106" s="5" t="s">
        <v>65</v>
      </c>
      <c r="B106" s="5" t="s">
        <v>66</v>
      </c>
      <c r="C106" s="6">
        <v>3</v>
      </c>
      <c r="D106" s="5" t="s">
        <v>132</v>
      </c>
      <c r="E106" s="1">
        <v>1034.5</v>
      </c>
      <c r="F106" s="1">
        <v>0</v>
      </c>
      <c r="G106" s="1">
        <v>1034.5</v>
      </c>
      <c r="H106" s="1">
        <v>0</v>
      </c>
      <c r="I106" s="1"/>
      <c r="J106" s="1" t="s">
        <v>6</v>
      </c>
      <c r="K106" s="1" t="s">
        <v>10</v>
      </c>
      <c r="L106" s="1" t="s">
        <v>64</v>
      </c>
      <c r="M106" s="1" t="s">
        <v>114</v>
      </c>
    </row>
    <row r="107" spans="1:13" s="5" customFormat="1" ht="12.75">
      <c r="A107" s="5" t="s">
        <v>65</v>
      </c>
      <c r="B107" s="5" t="s">
        <v>66</v>
      </c>
      <c r="C107" s="6">
        <v>4</v>
      </c>
      <c r="D107" s="5" t="s">
        <v>56</v>
      </c>
      <c r="E107" s="5">
        <v>908.2</v>
      </c>
      <c r="F107" s="5">
        <v>0</v>
      </c>
      <c r="G107" s="5">
        <v>902.4</v>
      </c>
      <c r="H107" s="5">
        <v>-22.5</v>
      </c>
      <c r="I107" s="5">
        <v>2320</v>
      </c>
      <c r="J107" s="5" t="s">
        <v>25</v>
      </c>
      <c r="K107" s="5" t="s">
        <v>57</v>
      </c>
      <c r="L107" s="5" t="s">
        <v>41</v>
      </c>
      <c r="M107" s="5" t="s">
        <v>139</v>
      </c>
    </row>
    <row r="108" spans="1:13" s="4" customFormat="1" ht="12.75">
      <c r="A108" s="28" t="s">
        <v>84</v>
      </c>
      <c r="B108" s="28" t="s">
        <v>85</v>
      </c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s="5" customFormat="1" ht="12.75">
      <c r="A109" s="5" t="s">
        <v>84</v>
      </c>
      <c r="B109" s="5" t="s">
        <v>85</v>
      </c>
      <c r="C109" s="6">
        <v>1</v>
      </c>
      <c r="D109" s="5" t="s">
        <v>17</v>
      </c>
      <c r="E109" s="1">
        <v>690</v>
      </c>
      <c r="F109" s="1">
        <v>0</v>
      </c>
      <c r="G109" s="1">
        <v>690</v>
      </c>
      <c r="H109" s="1">
        <v>0</v>
      </c>
      <c r="I109" s="1"/>
      <c r="J109" s="1" t="s">
        <v>10</v>
      </c>
      <c r="K109" s="1" t="s">
        <v>11</v>
      </c>
      <c r="L109" s="1" t="s">
        <v>64</v>
      </c>
      <c r="M109" s="21" t="s">
        <v>118</v>
      </c>
    </row>
    <row r="110" spans="1:13" s="5" customFormat="1" ht="12.75">
      <c r="A110" s="5" t="s">
        <v>84</v>
      </c>
      <c r="B110" s="5" t="s">
        <v>85</v>
      </c>
      <c r="C110" s="6">
        <v>2</v>
      </c>
      <c r="D110" s="5" t="s">
        <v>17</v>
      </c>
      <c r="E110" s="1">
        <v>690</v>
      </c>
      <c r="F110" s="1">
        <v>0</v>
      </c>
      <c r="G110" s="1">
        <v>690</v>
      </c>
      <c r="H110" s="1">
        <v>0</v>
      </c>
      <c r="I110" s="1"/>
      <c r="J110" s="1" t="s">
        <v>6</v>
      </c>
      <c r="K110" s="1" t="s">
        <v>11</v>
      </c>
      <c r="L110" s="1" t="s">
        <v>64</v>
      </c>
      <c r="M110" s="21" t="s">
        <v>118</v>
      </c>
    </row>
    <row r="111" spans="1:13" s="4" customFormat="1" ht="12.75">
      <c r="A111" s="28" t="s">
        <v>43</v>
      </c>
      <c r="B111" s="28" t="s">
        <v>42</v>
      </c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1" ht="12.75">
      <c r="A112" s="1" t="s">
        <v>43</v>
      </c>
      <c r="B112" s="1" t="s">
        <v>42</v>
      </c>
      <c r="C112" s="2">
        <v>2</v>
      </c>
      <c r="D112" s="23" t="s">
        <v>119</v>
      </c>
      <c r="E112" s="1">
        <v>3860.4</v>
      </c>
      <c r="F112" s="1">
        <v>0</v>
      </c>
      <c r="G112" s="1">
        <v>3686.41</v>
      </c>
      <c r="H112" s="1">
        <v>60</v>
      </c>
      <c r="I112" s="1">
        <v>3686</v>
      </c>
      <c r="J112" s="1" t="s">
        <v>6</v>
      </c>
      <c r="K112" s="1" t="s">
        <v>10</v>
      </c>
    </row>
    <row r="113" spans="1:13" s="4" customFormat="1" ht="12.75">
      <c r="A113" s="28" t="s">
        <v>29</v>
      </c>
      <c r="B113" s="28" t="s">
        <v>30</v>
      </c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s="5" customFormat="1" ht="12.75">
      <c r="A114" s="5" t="s">
        <v>24</v>
      </c>
      <c r="B114" s="5" t="s">
        <v>23</v>
      </c>
      <c r="C114" s="6">
        <v>2</v>
      </c>
      <c r="D114" s="5" t="s">
        <v>47</v>
      </c>
      <c r="E114" s="5">
        <v>145</v>
      </c>
      <c r="F114" s="5">
        <v>0</v>
      </c>
      <c r="G114" s="5">
        <v>145</v>
      </c>
      <c r="H114" s="5">
        <v>0</v>
      </c>
      <c r="J114" s="5" t="s">
        <v>25</v>
      </c>
      <c r="K114" s="5" t="s">
        <v>57</v>
      </c>
      <c r="L114" s="5" t="s">
        <v>41</v>
      </c>
      <c r="M114" s="21" t="s">
        <v>153</v>
      </c>
    </row>
    <row r="115" spans="1:13" s="5" customFormat="1" ht="12.75">
      <c r="A115" s="5" t="s">
        <v>24</v>
      </c>
      <c r="B115" s="5" t="s">
        <v>23</v>
      </c>
      <c r="C115" s="6">
        <v>3</v>
      </c>
      <c r="D115" s="5" t="s">
        <v>48</v>
      </c>
      <c r="E115" s="5">
        <v>145</v>
      </c>
      <c r="F115" s="5">
        <v>0</v>
      </c>
      <c r="G115" s="5">
        <v>145</v>
      </c>
      <c r="H115" s="5">
        <v>0</v>
      </c>
      <c r="J115" s="5" t="s">
        <v>25</v>
      </c>
      <c r="K115" s="5" t="s">
        <v>57</v>
      </c>
      <c r="L115" s="5" t="s">
        <v>41</v>
      </c>
      <c r="M115" s="21" t="s">
        <v>153</v>
      </c>
    </row>
    <row r="116" spans="1:13" s="5" customFormat="1" ht="12.75">
      <c r="A116" s="5" t="s">
        <v>24</v>
      </c>
      <c r="B116" s="5" t="s">
        <v>23</v>
      </c>
      <c r="C116" s="6">
        <v>6</v>
      </c>
      <c r="D116" s="5" t="s">
        <v>55</v>
      </c>
      <c r="E116" s="5">
        <v>500</v>
      </c>
      <c r="F116" s="5">
        <v>0</v>
      </c>
      <c r="G116" s="5">
        <v>500</v>
      </c>
      <c r="H116" s="5">
        <v>0</v>
      </c>
      <c r="J116" s="5" t="s">
        <v>10</v>
      </c>
      <c r="K116" s="5" t="s">
        <v>11</v>
      </c>
      <c r="L116" s="5" t="s">
        <v>41</v>
      </c>
      <c r="M116" s="21" t="s">
        <v>118</v>
      </c>
    </row>
    <row r="117" spans="1:13" s="5" customFormat="1" ht="12.75">
      <c r="A117" s="5" t="s">
        <v>24</v>
      </c>
      <c r="B117" s="5" t="s">
        <v>23</v>
      </c>
      <c r="C117" s="6">
        <v>7</v>
      </c>
      <c r="D117" s="5" t="s">
        <v>55</v>
      </c>
      <c r="E117" s="5">
        <v>500</v>
      </c>
      <c r="F117" s="5">
        <v>0</v>
      </c>
      <c r="G117" s="5">
        <v>500</v>
      </c>
      <c r="H117" s="5">
        <v>0</v>
      </c>
      <c r="J117" s="5" t="s">
        <v>25</v>
      </c>
      <c r="K117" s="5" t="s">
        <v>11</v>
      </c>
      <c r="L117" s="5" t="s">
        <v>41</v>
      </c>
      <c r="M117" s="21" t="s">
        <v>118</v>
      </c>
    </row>
    <row r="118" spans="1:12" ht="26.25">
      <c r="A118" s="1" t="s">
        <v>29</v>
      </c>
      <c r="B118" s="1" t="s">
        <v>30</v>
      </c>
      <c r="C118" s="2">
        <v>1</v>
      </c>
      <c r="D118" s="3" t="s">
        <v>49</v>
      </c>
      <c r="E118" s="1">
        <v>1034.7</v>
      </c>
      <c r="F118" s="1">
        <v>0</v>
      </c>
      <c r="G118" s="1">
        <v>1032.5</v>
      </c>
      <c r="H118" s="1">
        <v>-12.9</v>
      </c>
      <c r="I118" s="1">
        <v>4598</v>
      </c>
      <c r="J118" s="1" t="s">
        <v>10</v>
      </c>
      <c r="K118" s="1" t="s">
        <v>10</v>
      </c>
      <c r="L118" s="1" t="s">
        <v>26</v>
      </c>
    </row>
    <row r="119" spans="1:12" ht="26.25">
      <c r="A119" s="1" t="s">
        <v>29</v>
      </c>
      <c r="B119" s="1" t="s">
        <v>30</v>
      </c>
      <c r="C119" s="2">
        <v>2</v>
      </c>
      <c r="D119" s="3" t="s">
        <v>50</v>
      </c>
      <c r="E119" s="1">
        <v>1034.7</v>
      </c>
      <c r="F119" s="1">
        <v>0</v>
      </c>
      <c r="G119" s="1">
        <v>1032.5</v>
      </c>
      <c r="H119" s="1">
        <v>-12.9</v>
      </c>
      <c r="I119" s="1">
        <v>4598</v>
      </c>
      <c r="J119" s="1" t="s">
        <v>6</v>
      </c>
      <c r="K119" s="1" t="s">
        <v>6</v>
      </c>
      <c r="L119" s="1" t="s">
        <v>26</v>
      </c>
    </row>
    <row r="120" spans="1:12" ht="12.75">
      <c r="A120" s="1" t="s">
        <v>29</v>
      </c>
      <c r="B120" s="1" t="s">
        <v>30</v>
      </c>
      <c r="C120" s="24" t="s">
        <v>122</v>
      </c>
      <c r="D120" s="23" t="s">
        <v>79</v>
      </c>
      <c r="E120" s="1">
        <v>1034</v>
      </c>
      <c r="F120" s="1">
        <v>0</v>
      </c>
      <c r="G120" s="1">
        <v>1034</v>
      </c>
      <c r="H120" s="1">
        <v>0</v>
      </c>
      <c r="I120" s="1">
        <v>0</v>
      </c>
      <c r="J120" s="1" t="s">
        <v>11</v>
      </c>
      <c r="K120" s="21" t="s">
        <v>120</v>
      </c>
      <c r="L120" s="21" t="s">
        <v>158</v>
      </c>
    </row>
    <row r="121" spans="1:12" ht="12.75">
      <c r="A121" s="1" t="s">
        <v>29</v>
      </c>
      <c r="B121" s="1" t="s">
        <v>30</v>
      </c>
      <c r="C121" s="24" t="s">
        <v>121</v>
      </c>
      <c r="D121" s="23" t="s">
        <v>79</v>
      </c>
      <c r="E121" s="1">
        <v>3102</v>
      </c>
      <c r="F121" s="1">
        <v>0</v>
      </c>
      <c r="G121" s="1">
        <v>3102</v>
      </c>
      <c r="H121" s="1">
        <v>0</v>
      </c>
      <c r="I121" s="1">
        <v>0</v>
      </c>
      <c r="J121" s="21" t="s">
        <v>120</v>
      </c>
      <c r="K121" s="21" t="s">
        <v>120</v>
      </c>
      <c r="L121" s="21" t="s">
        <v>157</v>
      </c>
    </row>
    <row r="122" spans="1:12" ht="12.75">
      <c r="A122" s="1" t="s">
        <v>29</v>
      </c>
      <c r="B122" s="1" t="s">
        <v>30</v>
      </c>
      <c r="C122" s="24" t="s">
        <v>154</v>
      </c>
      <c r="D122" s="23" t="s">
        <v>156</v>
      </c>
      <c r="E122" s="1">
        <v>449</v>
      </c>
      <c r="F122" s="1">
        <v>0</v>
      </c>
      <c r="G122" s="1">
        <v>449</v>
      </c>
      <c r="H122" s="1">
        <v>0</v>
      </c>
      <c r="I122" s="1">
        <v>0</v>
      </c>
      <c r="J122" s="21" t="s">
        <v>120</v>
      </c>
      <c r="K122" s="21" t="s">
        <v>120</v>
      </c>
      <c r="L122" s="21" t="s">
        <v>157</v>
      </c>
    </row>
    <row r="123" spans="1:12" ht="12.75">
      <c r="A123" s="1" t="s">
        <v>29</v>
      </c>
      <c r="B123" s="1" t="s">
        <v>30</v>
      </c>
      <c r="C123" s="24" t="s">
        <v>155</v>
      </c>
      <c r="D123" s="23" t="s">
        <v>156</v>
      </c>
      <c r="E123" s="1">
        <v>449</v>
      </c>
      <c r="F123" s="1">
        <v>0</v>
      </c>
      <c r="G123" s="1">
        <v>449</v>
      </c>
      <c r="H123" s="1">
        <v>0</v>
      </c>
      <c r="I123" s="1">
        <v>0</v>
      </c>
      <c r="J123" s="21" t="s">
        <v>120</v>
      </c>
      <c r="K123" s="21" t="s">
        <v>120</v>
      </c>
      <c r="L123" s="21" t="s">
        <v>157</v>
      </c>
    </row>
    <row r="124" spans="1:13" s="4" customFormat="1" ht="12.75">
      <c r="A124" s="28" t="s">
        <v>32</v>
      </c>
      <c r="B124" s="28" t="s">
        <v>31</v>
      </c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2.75">
      <c r="A125" s="1" t="s">
        <v>32</v>
      </c>
      <c r="B125" s="1" t="s">
        <v>31</v>
      </c>
      <c r="C125" s="2">
        <v>1</v>
      </c>
      <c r="D125" s="1" t="s">
        <v>17</v>
      </c>
      <c r="E125" s="1">
        <v>1034.5</v>
      </c>
      <c r="F125" s="1">
        <v>0</v>
      </c>
      <c r="G125" s="1">
        <v>1030.7</v>
      </c>
      <c r="H125" s="1">
        <v>-17.2</v>
      </c>
      <c r="I125" s="1">
        <v>3448</v>
      </c>
      <c r="J125" s="1" t="s">
        <v>6</v>
      </c>
      <c r="K125" s="1" t="s">
        <v>10</v>
      </c>
      <c r="L125" s="1" t="s">
        <v>26</v>
      </c>
      <c r="M125" s="21" t="s">
        <v>118</v>
      </c>
    </row>
    <row r="126" spans="1:13" ht="12.75">
      <c r="A126" s="1" t="s">
        <v>32</v>
      </c>
      <c r="B126" s="1" t="s">
        <v>31</v>
      </c>
      <c r="C126" s="2">
        <v>2</v>
      </c>
      <c r="D126" s="1" t="s">
        <v>17</v>
      </c>
      <c r="E126" s="1">
        <v>1034.5</v>
      </c>
      <c r="F126" s="1">
        <v>0</v>
      </c>
      <c r="G126" s="1">
        <v>1030.7</v>
      </c>
      <c r="H126" s="1">
        <v>-17.2</v>
      </c>
      <c r="I126" s="1">
        <v>3448</v>
      </c>
      <c r="J126" s="1" t="s">
        <v>6</v>
      </c>
      <c r="K126" s="1" t="s">
        <v>10</v>
      </c>
      <c r="L126" s="1" t="s">
        <v>26</v>
      </c>
      <c r="M126" s="21" t="s">
        <v>118</v>
      </c>
    </row>
    <row r="127" spans="1:12" ht="12.75">
      <c r="A127" s="1" t="s">
        <v>32</v>
      </c>
      <c r="B127" s="1" t="s">
        <v>31</v>
      </c>
      <c r="C127" s="2">
        <v>3</v>
      </c>
      <c r="D127" s="3" t="s">
        <v>101</v>
      </c>
      <c r="E127" s="1">
        <v>5000</v>
      </c>
      <c r="F127" s="1">
        <v>3000</v>
      </c>
      <c r="G127" s="1">
        <v>8500</v>
      </c>
      <c r="H127" s="1">
        <v>0</v>
      </c>
      <c r="J127" s="1" t="s">
        <v>10</v>
      </c>
      <c r="K127" s="1" t="s">
        <v>12</v>
      </c>
      <c r="L127" s="1" t="s">
        <v>80</v>
      </c>
    </row>
    <row r="128" spans="1:13" s="4" customFormat="1" ht="12.75">
      <c r="A128" s="28" t="s">
        <v>33</v>
      </c>
      <c r="B128" s="28" t="s">
        <v>34</v>
      </c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2.75">
      <c r="A129" s="1" t="s">
        <v>33</v>
      </c>
      <c r="B129" s="1" t="s">
        <v>34</v>
      </c>
      <c r="C129" s="2">
        <v>1</v>
      </c>
      <c r="D129" s="1" t="s">
        <v>17</v>
      </c>
      <c r="E129" s="1">
        <v>1034.5</v>
      </c>
      <c r="F129" s="1">
        <v>0</v>
      </c>
      <c r="G129" s="1">
        <v>1034.5</v>
      </c>
      <c r="H129" s="1">
        <v>0</v>
      </c>
      <c r="J129" s="1" t="s">
        <v>6</v>
      </c>
      <c r="K129" s="1" t="s">
        <v>10</v>
      </c>
      <c r="L129" s="1" t="s">
        <v>26</v>
      </c>
      <c r="M129" s="21" t="s">
        <v>118</v>
      </c>
    </row>
    <row r="130" spans="1:11" ht="12.75">
      <c r="A130" s="1" t="s">
        <v>33</v>
      </c>
      <c r="B130" s="1" t="s">
        <v>34</v>
      </c>
      <c r="C130" s="2">
        <v>2</v>
      </c>
      <c r="D130" s="1" t="s">
        <v>100</v>
      </c>
      <c r="E130" s="1">
        <v>4158.8</v>
      </c>
      <c r="F130" s="1">
        <v>3367.8</v>
      </c>
      <c r="G130" s="1">
        <v>7608.6</v>
      </c>
      <c r="H130" s="1">
        <v>-40.26</v>
      </c>
      <c r="J130" s="1" t="s">
        <v>6</v>
      </c>
      <c r="K130" s="1" t="s">
        <v>10</v>
      </c>
    </row>
    <row r="131" spans="1:11" ht="12.75">
      <c r="A131" s="1" t="s">
        <v>33</v>
      </c>
      <c r="B131" s="1" t="s">
        <v>34</v>
      </c>
      <c r="C131" s="2" t="s">
        <v>174</v>
      </c>
      <c r="D131" s="1" t="s">
        <v>175</v>
      </c>
      <c r="E131" s="1">
        <v>172</v>
      </c>
      <c r="F131" s="1">
        <v>0</v>
      </c>
      <c r="G131" s="1">
        <v>172</v>
      </c>
      <c r="H131" s="1">
        <v>0</v>
      </c>
      <c r="J131" s="5" t="s">
        <v>25</v>
      </c>
      <c r="K131" s="5" t="s">
        <v>57</v>
      </c>
    </row>
    <row r="132" spans="1:13" s="4" customFormat="1" ht="12.75">
      <c r="A132" s="28" t="s">
        <v>35</v>
      </c>
      <c r="B132" s="28" t="s">
        <v>36</v>
      </c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26.25">
      <c r="A133" s="1" t="s">
        <v>35</v>
      </c>
      <c r="B133" s="1" t="s">
        <v>36</v>
      </c>
      <c r="C133" s="2">
        <v>1</v>
      </c>
      <c r="D133" s="3" t="s">
        <v>99</v>
      </c>
      <c r="E133" s="1">
        <v>668</v>
      </c>
      <c r="F133" s="1">
        <v>366.5</v>
      </c>
      <c r="G133" s="1">
        <v>1034.5</v>
      </c>
      <c r="H133" s="1">
        <v>0</v>
      </c>
      <c r="J133" s="1" t="s">
        <v>6</v>
      </c>
      <c r="K133" s="1" t="s">
        <v>10</v>
      </c>
      <c r="L133" s="1" t="s">
        <v>26</v>
      </c>
      <c r="M133" s="21" t="s">
        <v>118</v>
      </c>
    </row>
    <row r="134" spans="1:13" s="4" customFormat="1" ht="12.75">
      <c r="A134" s="28" t="s">
        <v>109</v>
      </c>
      <c r="B134" s="28" t="s">
        <v>110</v>
      </c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2" ht="12.75">
      <c r="A135" s="1" t="s">
        <v>109</v>
      </c>
      <c r="B135" s="1" t="s">
        <v>110</v>
      </c>
      <c r="C135" s="2">
        <v>1</v>
      </c>
      <c r="D135" s="3"/>
      <c r="E135" s="1">
        <v>910.7</v>
      </c>
      <c r="F135" s="1">
        <v>0</v>
      </c>
      <c r="G135" s="1">
        <v>904.6</v>
      </c>
      <c r="H135" s="1">
        <v>22.5</v>
      </c>
      <c r="I135" s="1">
        <v>2319</v>
      </c>
      <c r="J135" s="21" t="s">
        <v>128</v>
      </c>
      <c r="K135" s="21" t="s">
        <v>129</v>
      </c>
      <c r="L135" s="21" t="s">
        <v>123</v>
      </c>
    </row>
    <row r="136" spans="1:12" ht="12.75">
      <c r="A136" s="1" t="s">
        <v>109</v>
      </c>
      <c r="B136" s="1" t="s">
        <v>110</v>
      </c>
      <c r="C136" s="2">
        <v>2</v>
      </c>
      <c r="D136" s="3"/>
      <c r="E136" s="1">
        <v>910.7</v>
      </c>
      <c r="F136" s="1">
        <v>0</v>
      </c>
      <c r="G136" s="1">
        <v>904.6</v>
      </c>
      <c r="H136" s="1">
        <v>22.5</v>
      </c>
      <c r="I136" s="1">
        <v>2319</v>
      </c>
      <c r="J136" s="21" t="s">
        <v>129</v>
      </c>
      <c r="K136" s="21" t="s">
        <v>128</v>
      </c>
      <c r="L136" s="21" t="s">
        <v>123</v>
      </c>
    </row>
    <row r="137" spans="1:12" ht="12.75">
      <c r="A137" s="25" t="s">
        <v>109</v>
      </c>
      <c r="B137" s="25" t="s">
        <v>110</v>
      </c>
      <c r="C137" s="26">
        <v>3</v>
      </c>
      <c r="D137" s="27"/>
      <c r="E137" s="1">
        <v>910.7</v>
      </c>
      <c r="F137" s="1">
        <v>0</v>
      </c>
      <c r="G137" s="1">
        <v>904.6</v>
      </c>
      <c r="H137" s="1">
        <v>22.5</v>
      </c>
      <c r="I137" s="1">
        <v>2319</v>
      </c>
      <c r="J137" s="21" t="s">
        <v>128</v>
      </c>
      <c r="K137" s="21" t="s">
        <v>129</v>
      </c>
      <c r="L137" s="21" t="s">
        <v>123</v>
      </c>
    </row>
    <row r="138" spans="1:12" ht="12.75">
      <c r="A138" s="25" t="s">
        <v>109</v>
      </c>
      <c r="B138" s="25" t="s">
        <v>110</v>
      </c>
      <c r="C138" s="26">
        <v>4</v>
      </c>
      <c r="D138" s="27"/>
      <c r="E138" s="1">
        <v>910.7</v>
      </c>
      <c r="F138" s="1">
        <v>0</v>
      </c>
      <c r="G138" s="1">
        <v>904.6</v>
      </c>
      <c r="H138" s="1">
        <v>22.5</v>
      </c>
      <c r="I138" s="1">
        <v>2319</v>
      </c>
      <c r="J138" s="21" t="s">
        <v>128</v>
      </c>
      <c r="K138" s="21" t="s">
        <v>128</v>
      </c>
      <c r="L138" s="21" t="s">
        <v>123</v>
      </c>
    </row>
    <row r="139" spans="1:12" ht="12.75">
      <c r="A139" s="25" t="s">
        <v>109</v>
      </c>
      <c r="B139" s="25" t="s">
        <v>110</v>
      </c>
      <c r="C139" s="2">
        <v>5</v>
      </c>
      <c r="D139" s="27"/>
      <c r="E139" s="1">
        <v>345</v>
      </c>
      <c r="F139" s="1">
        <v>0</v>
      </c>
      <c r="G139" s="1">
        <v>500</v>
      </c>
      <c r="H139" s="1">
        <v>0</v>
      </c>
      <c r="J139" s="1" t="s">
        <v>6</v>
      </c>
      <c r="K139" s="21" t="s">
        <v>129</v>
      </c>
      <c r="L139" s="21" t="s">
        <v>123</v>
      </c>
    </row>
    <row r="140" spans="1:12" ht="12.75">
      <c r="A140" s="25" t="s">
        <v>109</v>
      </c>
      <c r="B140" s="25" t="s">
        <v>110</v>
      </c>
      <c r="C140" s="2">
        <v>6</v>
      </c>
      <c r="D140" s="27"/>
      <c r="E140" s="1">
        <v>345</v>
      </c>
      <c r="F140" s="1">
        <v>0</v>
      </c>
      <c r="G140" s="1">
        <v>500</v>
      </c>
      <c r="H140" s="1">
        <v>0</v>
      </c>
      <c r="J140" s="1" t="s">
        <v>11</v>
      </c>
      <c r="K140" s="21" t="s">
        <v>129</v>
      </c>
      <c r="L140" s="21" t="s">
        <v>123</v>
      </c>
    </row>
    <row r="141" spans="1:13" s="4" customFormat="1" ht="12.75">
      <c r="A141" s="28" t="s">
        <v>124</v>
      </c>
      <c r="B141" s="28" t="s">
        <v>125</v>
      </c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2" ht="26.25">
      <c r="A142" s="21" t="s">
        <v>124</v>
      </c>
      <c r="B142" s="21" t="s">
        <v>125</v>
      </c>
      <c r="C142" s="2">
        <v>1</v>
      </c>
      <c r="D142" s="23" t="s">
        <v>127</v>
      </c>
      <c r="E142" s="1">
        <v>2127.4</v>
      </c>
      <c r="F142" s="1">
        <v>2333.1</v>
      </c>
      <c r="G142" s="1">
        <v>4456.9</v>
      </c>
      <c r="H142" s="1">
        <v>0</v>
      </c>
      <c r="J142" s="1" t="s">
        <v>11</v>
      </c>
      <c r="K142" s="1" t="s">
        <v>11</v>
      </c>
      <c r="L142" s="21" t="s">
        <v>64</v>
      </c>
    </row>
    <row r="143" spans="1:12" ht="12.75">
      <c r="A143" s="21" t="s">
        <v>124</v>
      </c>
      <c r="B143" s="21" t="s">
        <v>125</v>
      </c>
      <c r="C143" s="2" t="s">
        <v>143</v>
      </c>
      <c r="D143" s="23" t="s">
        <v>146</v>
      </c>
      <c r="E143" s="1">
        <v>172</v>
      </c>
      <c r="F143" s="1">
        <v>0</v>
      </c>
      <c r="G143" s="1">
        <v>172</v>
      </c>
      <c r="H143" s="1">
        <v>0</v>
      </c>
      <c r="J143" s="1" t="s">
        <v>11</v>
      </c>
      <c r="K143" s="1" t="s">
        <v>11</v>
      </c>
      <c r="L143" s="21" t="s">
        <v>64</v>
      </c>
    </row>
    <row r="144" spans="1:12" ht="12.75">
      <c r="A144" s="21" t="s">
        <v>124</v>
      </c>
      <c r="B144" s="21" t="s">
        <v>125</v>
      </c>
      <c r="C144" s="2" t="s">
        <v>144</v>
      </c>
      <c r="D144" s="23" t="s">
        <v>145</v>
      </c>
      <c r="E144" s="1">
        <v>172</v>
      </c>
      <c r="F144" s="1">
        <v>0</v>
      </c>
      <c r="G144" s="1">
        <v>172</v>
      </c>
      <c r="H144" s="1">
        <v>0</v>
      </c>
      <c r="J144" s="1" t="s">
        <v>11</v>
      </c>
      <c r="K144" s="1" t="s">
        <v>11</v>
      </c>
      <c r="L144" s="21" t="s">
        <v>64</v>
      </c>
    </row>
    <row r="145" spans="1:12" ht="12.75">
      <c r="A145" s="21" t="s">
        <v>124</v>
      </c>
      <c r="B145" s="21" t="s">
        <v>125</v>
      </c>
      <c r="C145" s="2" t="s">
        <v>167</v>
      </c>
      <c r="D145" s="23" t="s">
        <v>166</v>
      </c>
      <c r="E145" s="1">
        <v>172</v>
      </c>
      <c r="F145" s="1">
        <v>0</v>
      </c>
      <c r="G145" s="1">
        <v>172</v>
      </c>
      <c r="H145" s="1">
        <v>0</v>
      </c>
      <c r="J145" s="1" t="s">
        <v>11</v>
      </c>
      <c r="K145" s="1" t="s">
        <v>11</v>
      </c>
      <c r="L145" s="21" t="s">
        <v>64</v>
      </c>
    </row>
    <row r="146" spans="1:12" ht="12.75">
      <c r="A146" s="21" t="s">
        <v>124</v>
      </c>
      <c r="B146" s="21" t="s">
        <v>125</v>
      </c>
      <c r="C146" s="2">
        <v>2</v>
      </c>
      <c r="D146" s="23" t="s">
        <v>113</v>
      </c>
      <c r="E146" s="1">
        <v>344</v>
      </c>
      <c r="F146" s="1">
        <v>0</v>
      </c>
      <c r="G146" s="1">
        <v>344</v>
      </c>
      <c r="H146" s="1">
        <v>0</v>
      </c>
      <c r="J146" s="1" t="s">
        <v>11</v>
      </c>
      <c r="K146" s="1" t="s">
        <v>11</v>
      </c>
      <c r="L146" s="21" t="s">
        <v>64</v>
      </c>
    </row>
    <row r="147" spans="1:13" s="4" customFormat="1" ht="12.75">
      <c r="A147" s="28" t="s">
        <v>37</v>
      </c>
      <c r="B147" s="28" t="s">
        <v>38</v>
      </c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2" ht="12.75">
      <c r="A148" s="1" t="s">
        <v>209</v>
      </c>
      <c r="B148" s="1" t="s">
        <v>38</v>
      </c>
      <c r="C148" s="2">
        <v>4</v>
      </c>
      <c r="D148" s="21" t="s">
        <v>116</v>
      </c>
      <c r="E148" s="1">
        <v>2733</v>
      </c>
      <c r="F148" s="1">
        <v>661</v>
      </c>
      <c r="G148" s="1">
        <v>3386</v>
      </c>
      <c r="H148" s="1">
        <v>-14</v>
      </c>
      <c r="J148" s="1" t="s">
        <v>52</v>
      </c>
      <c r="L148" s="1" t="s">
        <v>107</v>
      </c>
    </row>
    <row r="149" spans="1:12" ht="12.75">
      <c r="A149" s="21" t="s">
        <v>209</v>
      </c>
      <c r="B149" s="21" t="s">
        <v>38</v>
      </c>
      <c r="C149" s="2">
        <v>5</v>
      </c>
      <c r="D149" s="23" t="s">
        <v>210</v>
      </c>
      <c r="E149" s="1">
        <v>172</v>
      </c>
      <c r="F149" s="1">
        <v>0</v>
      </c>
      <c r="G149" s="1">
        <v>172</v>
      </c>
      <c r="H149" s="1">
        <v>0</v>
      </c>
      <c r="J149" s="1" t="s">
        <v>11</v>
      </c>
      <c r="K149" s="1" t="s">
        <v>11</v>
      </c>
      <c r="L149" s="21" t="s">
        <v>64</v>
      </c>
    </row>
    <row r="150" spans="1:13" s="4" customFormat="1" ht="12.75">
      <c r="A150" s="28" t="s">
        <v>51</v>
      </c>
      <c r="B150" s="28" t="s">
        <v>74</v>
      </c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2.75">
      <c r="A151" s="1" t="s">
        <v>51</v>
      </c>
      <c r="B151" s="1" t="s">
        <v>74</v>
      </c>
      <c r="C151" s="2">
        <v>1</v>
      </c>
      <c r="D151" s="3" t="s">
        <v>117</v>
      </c>
      <c r="E151" s="1">
        <v>1997</v>
      </c>
      <c r="F151" s="1">
        <v>4473</v>
      </c>
      <c r="G151" s="1">
        <f>E151+F151</f>
        <v>6470</v>
      </c>
      <c r="H151" s="1">
        <v>0</v>
      </c>
      <c r="J151" s="1" t="s">
        <v>6</v>
      </c>
      <c r="K151" s="1" t="s">
        <v>11</v>
      </c>
      <c r="L151" s="1" t="s">
        <v>69</v>
      </c>
      <c r="M151" s="1" t="s">
        <v>68</v>
      </c>
    </row>
    <row r="152" spans="1:13" s="4" customFormat="1" ht="12.75">
      <c r="A152" s="28" t="s">
        <v>72</v>
      </c>
      <c r="B152" s="28" t="s">
        <v>73</v>
      </c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2.75">
      <c r="A153" s="25" t="s">
        <v>72</v>
      </c>
      <c r="B153" s="25" t="s">
        <v>73</v>
      </c>
      <c r="C153" s="26">
        <v>1</v>
      </c>
      <c r="D153" s="27"/>
      <c r="E153" s="25">
        <v>3000</v>
      </c>
      <c r="F153" s="25">
        <v>0</v>
      </c>
      <c r="G153" s="25">
        <f>E153+F153</f>
        <v>3000</v>
      </c>
      <c r="H153" s="25">
        <v>0</v>
      </c>
      <c r="I153" s="25"/>
      <c r="J153" s="25" t="s">
        <v>52</v>
      </c>
      <c r="K153" s="25" t="s">
        <v>52</v>
      </c>
      <c r="L153" s="25" t="s">
        <v>78</v>
      </c>
      <c r="M153" s="25"/>
    </row>
    <row r="154" spans="1:13" s="4" customFormat="1" ht="12.75">
      <c r="A154" s="28" t="s">
        <v>177</v>
      </c>
      <c r="B154" s="28" t="s">
        <v>176</v>
      </c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s="5" customFormat="1" ht="12.75">
      <c r="A155" s="5" t="s">
        <v>177</v>
      </c>
      <c r="B155" s="5" t="s">
        <v>176</v>
      </c>
      <c r="C155" s="30">
        <v>1</v>
      </c>
      <c r="D155" s="31"/>
      <c r="E155" s="13">
        <v>1910.9</v>
      </c>
      <c r="F155" s="13">
        <v>0</v>
      </c>
      <c r="G155" s="13">
        <v>1879.4</v>
      </c>
      <c r="H155" s="13">
        <v>36.13</v>
      </c>
      <c r="I155" s="5">
        <v>3030</v>
      </c>
      <c r="J155" s="5" t="s">
        <v>52</v>
      </c>
      <c r="K155" s="5" t="s">
        <v>52</v>
      </c>
      <c r="L155" s="25" t="s">
        <v>78</v>
      </c>
      <c r="M155" s="5" t="s">
        <v>165</v>
      </c>
    </row>
    <row r="156" spans="1:13" s="4" customFormat="1" ht="12.75">
      <c r="A156" s="28" t="s">
        <v>39</v>
      </c>
      <c r="B156" s="28" t="s">
        <v>40</v>
      </c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2" ht="12.75">
      <c r="A157" s="1" t="s">
        <v>39</v>
      </c>
      <c r="B157" s="1" t="s">
        <v>40</v>
      </c>
      <c r="C157" s="2">
        <v>2</v>
      </c>
      <c r="D157" s="1" t="s">
        <v>17</v>
      </c>
      <c r="E157" s="1">
        <v>1034.7</v>
      </c>
      <c r="F157" s="1">
        <v>0</v>
      </c>
      <c r="G157" s="1">
        <v>1032.5</v>
      </c>
      <c r="H157" s="1">
        <v>-12.9</v>
      </c>
      <c r="I157" s="1">
        <v>4598</v>
      </c>
      <c r="J157" s="1" t="s">
        <v>11</v>
      </c>
      <c r="K157" s="1" t="s">
        <v>10</v>
      </c>
      <c r="L157" s="1" t="s">
        <v>26</v>
      </c>
    </row>
    <row r="158" spans="1:12" ht="12.75">
      <c r="A158" s="1" t="s">
        <v>39</v>
      </c>
      <c r="B158" s="1" t="s">
        <v>40</v>
      </c>
      <c r="C158" s="2">
        <v>3</v>
      </c>
      <c r="D158" s="1" t="s">
        <v>17</v>
      </c>
      <c r="E158" s="1">
        <v>1034.7</v>
      </c>
      <c r="F158" s="1">
        <v>0</v>
      </c>
      <c r="G158" s="1">
        <v>1032.5</v>
      </c>
      <c r="H158" s="1">
        <v>-12.9</v>
      </c>
      <c r="I158" s="1">
        <v>4598</v>
      </c>
      <c r="J158" s="1" t="s">
        <v>6</v>
      </c>
      <c r="K158" s="1" t="s">
        <v>10</v>
      </c>
      <c r="L158" s="1" t="s">
        <v>26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Sauer</dc:creator>
  <cp:keywords/>
  <dc:description/>
  <cp:lastModifiedBy>chrispiro</cp:lastModifiedBy>
  <cp:lastPrinted>2024-04-10T09:01:23Z</cp:lastPrinted>
  <dcterms:created xsi:type="dcterms:W3CDTF">2008-06-18T10:04:29Z</dcterms:created>
  <dcterms:modified xsi:type="dcterms:W3CDTF">2024-04-10T09:07:17Z</dcterms:modified>
  <cp:category/>
  <cp:version/>
  <cp:contentType/>
  <cp:contentStatus/>
</cp:coreProperties>
</file>